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erv\OneDrive\Desktop\"/>
    </mc:Choice>
  </mc:AlternateContent>
  <bookViews>
    <workbookView xWindow="0" yWindow="0" windowWidth="28800" windowHeight="12435" tabRatio="630"/>
  </bookViews>
  <sheets>
    <sheet name="Sheet1" sheetId="1" r:id="rId1"/>
  </sheets>
  <definedNames>
    <definedName name="Project_Start">Sheet1!$F$4</definedName>
    <definedName name="Scrolling_Increment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D43" i="1"/>
  <c r="E41" i="1"/>
  <c r="E42" i="1"/>
  <c r="D42" i="1"/>
  <c r="D41" i="1"/>
  <c r="E40" i="1"/>
  <c r="D40" i="1"/>
  <c r="D39" i="1"/>
  <c r="E17" i="1"/>
  <c r="E30" i="1"/>
  <c r="E29" i="1"/>
  <c r="D30" i="1"/>
  <c r="D29" i="1"/>
  <c r="E32" i="1"/>
  <c r="E33" i="1"/>
  <c r="D33" i="1"/>
  <c r="D32" i="1"/>
  <c r="E27" i="1"/>
  <c r="D27" i="1"/>
  <c r="E26" i="1"/>
  <c r="D26" i="1"/>
  <c r="E25" i="1"/>
  <c r="D25" i="1"/>
  <c r="D24" i="1"/>
  <c r="D21" i="1" l="1"/>
  <c r="E21" i="1"/>
  <c r="E18" i="1"/>
  <c r="E20" i="1"/>
  <c r="D20" i="1"/>
  <c r="E22" i="1"/>
  <c r="D22" i="1"/>
  <c r="E19" i="1"/>
  <c r="D10" i="1" l="1"/>
  <c r="E9" i="1"/>
  <c r="D9" i="1"/>
  <c r="E8" i="1"/>
  <c r="D8" i="1"/>
  <c r="E7" i="1"/>
  <c r="D7" i="1"/>
  <c r="D6" i="1"/>
  <c r="D48" i="1" l="1"/>
  <c r="E47" i="1"/>
  <c r="D47" i="1"/>
  <c r="E46" i="1"/>
  <c r="E45" i="1"/>
  <c r="D45" i="1"/>
  <c r="E39" i="1"/>
  <c r="E37" i="1"/>
  <c r="D37" i="1"/>
  <c r="E36" i="1"/>
  <c r="D36" i="1"/>
  <c r="E35" i="1"/>
  <c r="D35" i="1"/>
  <c r="E24" i="1"/>
  <c r="E12" i="1"/>
  <c r="E15" i="1"/>
  <c r="D15" i="1"/>
  <c r="E14" i="1"/>
  <c r="E10" i="1"/>
  <c r="D19" i="1" l="1"/>
  <c r="D18" i="1"/>
  <c r="D17" i="1"/>
  <c r="D14" i="1"/>
  <c r="E13" i="1"/>
  <c r="D13" i="1"/>
  <c r="D12" i="1"/>
  <c r="E6" i="1"/>
  <c r="E48" i="1" l="1"/>
  <c r="D46" i="1"/>
  <c r="BR4" i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CL4" i="1" s="1"/>
  <c r="CM4" i="1" s="1"/>
  <c r="CN4" i="1" s="1"/>
  <c r="CO4" i="1" s="1"/>
  <c r="CP4" i="1" s="1"/>
  <c r="CQ4" i="1" s="1"/>
  <c r="CR4" i="1" s="1"/>
  <c r="CS4" i="1" s="1"/>
  <c r="CT4" i="1" s="1"/>
  <c r="CU4" i="1" s="1"/>
  <c r="CV4" i="1" s="1"/>
  <c r="AM4" i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</calcChain>
</file>

<file path=xl/sharedStrings.xml><?xml version="1.0" encoding="utf-8"?>
<sst xmlns="http://schemas.openxmlformats.org/spreadsheetml/2006/main" count="182" uniqueCount="64">
  <si>
    <t>Start</t>
  </si>
  <si>
    <t>No. Days</t>
  </si>
  <si>
    <t>Plan (Aug. 1/18 – Aug. 13/18)</t>
  </si>
  <si>
    <t>Determine the project’s scope and goals.</t>
  </si>
  <si>
    <t>Project Manager</t>
  </si>
  <si>
    <t>Estimate the project’s schedule, budget, and resources.</t>
  </si>
  <si>
    <t>Create a document outline and content plan.</t>
  </si>
  <si>
    <t>Discuss plan with team members and stakeholders.</t>
  </si>
  <si>
    <t>W</t>
  </si>
  <si>
    <t>T</t>
  </si>
  <si>
    <t>F</t>
  </si>
  <si>
    <t>S</t>
  </si>
  <si>
    <t>M</t>
  </si>
  <si>
    <t>End</t>
  </si>
  <si>
    <t>Resource(s)</t>
  </si>
  <si>
    <t>Task Description</t>
  </si>
  <si>
    <t>Design (Aug. 14/18 – Sept. 8/18)</t>
  </si>
  <si>
    <t>Conduct audience and task analysis.</t>
  </si>
  <si>
    <t>Identify information design, usability, and accessibility goals.</t>
  </si>
  <si>
    <t>Task(s)</t>
  </si>
  <si>
    <t>Legend (click here)</t>
  </si>
  <si>
    <t>About (click here)</t>
  </si>
  <si>
    <t>Define the project’s scope and goals.</t>
  </si>
  <si>
    <t>Define usability and accessibility goals.</t>
  </si>
  <si>
    <t>Identify appropriate writing style and style guide.</t>
  </si>
  <si>
    <t>Writing</t>
  </si>
  <si>
    <t>Review and modify content from existing documentation.</t>
  </si>
  <si>
    <t>Editing</t>
  </si>
  <si>
    <t>Revise draft for organization, consistency, and content gaps and accuracy.</t>
  </si>
  <si>
    <t>Proofreading</t>
  </si>
  <si>
    <t>Illustrating</t>
  </si>
  <si>
    <t>Create and edit photos, screenshots, and icons.</t>
  </si>
  <si>
    <t>Identify production requirements and format.</t>
  </si>
  <si>
    <t>October (2019)</t>
  </si>
  <si>
    <t>November (2019)</t>
  </si>
  <si>
    <t>December (2019)</t>
  </si>
  <si>
    <t>Research project topic and gather sources.</t>
  </si>
  <si>
    <t>Testing</t>
  </si>
  <si>
    <t>1)  Plan</t>
  </si>
  <si>
    <t xml:space="preserve">2)  Design </t>
  </si>
  <si>
    <t>3)  Develop</t>
  </si>
  <si>
    <t xml:space="preserve">4)  Produce </t>
  </si>
  <si>
    <t>5)  Evaluate</t>
  </si>
  <si>
    <t>Evaluate the project’s final budget and schedule development.</t>
  </si>
  <si>
    <t>Subject-Matter Expert</t>
  </si>
  <si>
    <t>Create a report that summarizes documentation results.</t>
  </si>
  <si>
    <t>Documentation Project Manager: Rachelle Gervacio</t>
  </si>
  <si>
    <t>Total days</t>
  </si>
  <si>
    <r>
      <t>Project Start Date: October 2</t>
    </r>
    <r>
      <rPr>
        <b/>
        <sz val="14"/>
        <rFont val="Arial"/>
        <family val="2"/>
      </rPr>
      <t>, 2019       Deadline: December 2, 2019</t>
    </r>
  </si>
  <si>
    <t>NMR Spectrometer Training Manual: Schedule</t>
  </si>
  <si>
    <t>Discuss the project requirements with the client.</t>
  </si>
  <si>
    <t>Write a draft for conceptual, procedural, and reference topics.</t>
  </si>
  <si>
    <t>Revise draft for its accordance with its rhetorical situation and SME feedback.</t>
  </si>
  <si>
    <t>Revise draft for its accordance with the specified style guide.</t>
  </si>
  <si>
    <t>Review, revise, and finalize the draft for mechanical and formatting errors.</t>
  </si>
  <si>
    <t>Test and revise documentation for errors and inconsistencies</t>
  </si>
  <si>
    <t>Test documentation with the project manager</t>
  </si>
  <si>
    <t>Discuss training manual concepts, procedures, and references with the project manager.</t>
  </si>
  <si>
    <t>Gain approval from the client to finalize and publish the document.</t>
  </si>
  <si>
    <t>Distribute the finalized document to the client.</t>
  </si>
  <si>
    <t>Review and approve the finished document.</t>
  </si>
  <si>
    <t>Meet with the client to discuss the final document, areas for improvement, and overall project effectiveness.</t>
  </si>
  <si>
    <t>50 days</t>
  </si>
  <si>
    <t>Client and SME: CHEM-3206: Advanced Organic Chemistry
Lab Instructor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</si>
</sst>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[$-409]d\-mmm\-yy;@"/>
    <numFmt numFmtId="165" formatCode="d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en Sans"/>
      <family val="2"/>
    </font>
    <font>
      <sz val="11"/>
      <name val="Open Sans"/>
      <family val="2"/>
    </font>
    <font>
      <b/>
      <sz val="11"/>
      <color theme="0"/>
      <name val="Open Sans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rgb="FF0A5E2E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2"/>
      <color rgb="FF0A5E2E"/>
      <name val="Arial"/>
      <family val="2"/>
    </font>
    <font>
      <sz val="12"/>
      <color rgb="FF0A5E2E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color rgb="FF00B050"/>
      <name val="Arial"/>
      <family val="2"/>
    </font>
    <font>
      <b/>
      <sz val="11"/>
      <name val="Arial"/>
      <family val="2"/>
    </font>
    <font>
      <sz val="10.5"/>
      <name val="Arial"/>
      <family val="2"/>
    </font>
    <font>
      <sz val="11"/>
      <name val="Arial"/>
      <family val="2"/>
    </font>
    <font>
      <b/>
      <sz val="14"/>
      <color rgb="FF7030A0"/>
      <name val="Arial"/>
      <family val="2"/>
    </font>
    <font>
      <b/>
      <sz val="14"/>
      <color rgb="FFC00000"/>
      <name val="Arial"/>
      <family val="2"/>
    </font>
    <font>
      <sz val="10.5"/>
      <color theme="1"/>
      <name val="Arial"/>
      <family val="2"/>
    </font>
    <font>
      <sz val="11"/>
      <color rgb="FFFF0000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4"/>
      <color rgb="FF0070C0"/>
      <name val="Arial"/>
      <family val="2"/>
    </font>
    <font>
      <sz val="11"/>
      <color theme="4" tint="-0.249977111117893"/>
      <name val="Arial"/>
      <family val="2"/>
    </font>
    <font>
      <b/>
      <sz val="14"/>
      <color theme="5"/>
      <name val="Arial"/>
      <family val="2"/>
    </font>
    <font>
      <sz val="11"/>
      <color theme="9"/>
      <name val="Open Sans"/>
      <family val="2"/>
    </font>
    <font>
      <i/>
      <sz val="10.5"/>
      <name val="Arial"/>
      <family val="2"/>
    </font>
    <font>
      <i/>
      <sz val="10.5"/>
      <color theme="1"/>
      <name val="Arial"/>
      <family val="2"/>
    </font>
    <font>
      <b/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2545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A5E2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265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lightGrid">
        <fgColor theme="0" tint="-4.9989318521683403E-2"/>
        <bgColor rgb="FFE25454"/>
      </patternFill>
    </fill>
    <fill>
      <patternFill patternType="solid">
        <fgColor rgb="FF5B9BD5"/>
        <bgColor indexed="64"/>
      </patternFill>
    </fill>
    <fill>
      <patternFill patternType="lightGrid">
        <fgColor theme="0" tint="-4.9989318521683403E-2"/>
        <bgColor rgb="FF5B9BD5"/>
      </patternFill>
    </fill>
    <fill>
      <patternFill patternType="solid">
        <fgColor rgb="FFD0FCD4"/>
        <bgColor indexed="64"/>
      </patternFill>
    </fill>
    <fill>
      <patternFill patternType="solid">
        <fgColor rgb="FFF4FEF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2" tint="-0.249977111117893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/>
      <bottom style="medium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/>
      <right/>
      <top style="hair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hair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4" fontId="1" fillId="0" borderId="0" applyFont="0" applyFill="0" applyBorder="0">
      <alignment horizontal="center" vertical="center"/>
    </xf>
    <xf numFmtId="0" fontId="2" fillId="0" borderId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1" xfId="0" applyFont="1" applyBorder="1"/>
    <xf numFmtId="0" fontId="3" fillId="6" borderId="3" xfId="0" applyFont="1" applyFill="1" applyBorder="1"/>
    <xf numFmtId="0" fontId="3" fillId="0" borderId="4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4" xfId="0" applyFont="1" applyBorder="1" applyAlignment="1">
      <alignment horizontal="left" wrapText="1" indent="3"/>
    </xf>
    <xf numFmtId="0" fontId="3" fillId="0" borderId="8" xfId="0" applyFont="1" applyFill="1" applyBorder="1"/>
    <xf numFmtId="0" fontId="3" fillId="0" borderId="7" xfId="0" applyFont="1" applyFill="1" applyBorder="1"/>
    <xf numFmtId="0" fontId="3" fillId="0" borderId="7" xfId="0" applyFont="1" applyBorder="1"/>
    <xf numFmtId="0" fontId="3" fillId="5" borderId="0" xfId="0" applyFont="1" applyFill="1" applyBorder="1"/>
    <xf numFmtId="0" fontId="3" fillId="3" borderId="0" xfId="0" applyFont="1" applyFill="1" applyBorder="1"/>
    <xf numFmtId="0" fontId="5" fillId="4" borderId="0" xfId="0" applyFont="1" applyFill="1" applyBorder="1" applyAlignment="1">
      <alignment horizontal="center" vertical="center"/>
    </xf>
    <xf numFmtId="0" fontId="3" fillId="0" borderId="10" xfId="0" applyFont="1" applyBorder="1"/>
    <xf numFmtId="0" fontId="6" fillId="0" borderId="0" xfId="0" applyFont="1"/>
    <xf numFmtId="0" fontId="7" fillId="0" borderId="4" xfId="0" applyFont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indent="4"/>
    </xf>
    <xf numFmtId="0" fontId="8" fillId="0" borderId="4" xfId="0" applyFont="1" applyBorder="1" applyAlignment="1">
      <alignment horizontal="left" vertical="center" indent="2"/>
    </xf>
    <xf numFmtId="0" fontId="6" fillId="6" borderId="0" xfId="0" applyFont="1" applyFill="1" applyBorder="1"/>
    <xf numFmtId="0" fontId="6" fillId="0" borderId="1" xfId="0" applyFont="1" applyBorder="1"/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 indent="1"/>
    </xf>
    <xf numFmtId="0" fontId="6" fillId="0" borderId="8" xfId="0" applyFont="1" applyFill="1" applyBorder="1"/>
    <xf numFmtId="0" fontId="6" fillId="0" borderId="4" xfId="0" applyFont="1" applyFill="1" applyBorder="1"/>
    <xf numFmtId="0" fontId="19" fillId="0" borderId="4" xfId="0" applyFont="1" applyFill="1" applyBorder="1" applyAlignment="1">
      <alignment horizontal="left" wrapText="1" indent="1"/>
    </xf>
    <xf numFmtId="0" fontId="20" fillId="0" borderId="4" xfId="0" applyFont="1" applyBorder="1" applyAlignment="1">
      <alignment horizontal="center" vertical="center"/>
    </xf>
    <xf numFmtId="164" fontId="20" fillId="0" borderId="4" xfId="2" applyNumberFormat="1" applyFont="1" applyBorder="1" applyAlignment="1">
      <alignment horizontal="center" vertical="center"/>
    </xf>
    <xf numFmtId="37" fontId="20" fillId="0" borderId="9" xfId="1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 indent="2"/>
    </xf>
    <xf numFmtId="0" fontId="20" fillId="0" borderId="4" xfId="0" applyFont="1" applyFill="1" applyBorder="1" applyAlignment="1">
      <alignment horizontal="center" vertical="center"/>
    </xf>
    <xf numFmtId="164" fontId="20" fillId="0" borderId="4" xfId="2" applyNumberFormat="1" applyFont="1" applyFill="1" applyBorder="1" applyAlignment="1">
      <alignment horizontal="center" vertical="center"/>
    </xf>
    <xf numFmtId="37" fontId="20" fillId="0" borderId="5" xfId="1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 indent="2"/>
    </xf>
    <xf numFmtId="37" fontId="20" fillId="0" borderId="5" xfId="1" applyNumberFormat="1" applyFont="1" applyBorder="1" applyAlignment="1">
      <alignment horizontal="center" vertical="center"/>
    </xf>
    <xf numFmtId="0" fontId="21" fillId="0" borderId="4" xfId="0" applyFont="1" applyBorder="1"/>
    <xf numFmtId="0" fontId="22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wrapText="1" indent="1"/>
    </xf>
    <xf numFmtId="0" fontId="20" fillId="0" borderId="5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left" wrapText="1" indent="2"/>
    </xf>
    <xf numFmtId="0" fontId="21" fillId="0" borderId="4" xfId="0" applyFont="1" applyBorder="1" applyAlignment="1">
      <alignment horizontal="left" wrapText="1" indent="2"/>
    </xf>
    <xf numFmtId="0" fontId="6" fillId="6" borderId="14" xfId="0" applyFont="1" applyFill="1" applyBorder="1"/>
    <xf numFmtId="0" fontId="11" fillId="6" borderId="0" xfId="0" applyFont="1" applyFill="1" applyBorder="1"/>
    <xf numFmtId="0" fontId="6" fillId="6" borderId="3" xfId="0" applyFont="1" applyFill="1" applyBorder="1" applyAlignment="1">
      <alignment horizontal="center"/>
    </xf>
    <xf numFmtId="0" fontId="6" fillId="6" borderId="3" xfId="0" applyFont="1" applyFill="1" applyBorder="1"/>
    <xf numFmtId="0" fontId="6" fillId="6" borderId="13" xfId="0" applyFont="1" applyFill="1" applyBorder="1"/>
    <xf numFmtId="0" fontId="7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 indent="1"/>
    </xf>
    <xf numFmtId="0" fontId="15" fillId="0" borderId="4" xfId="0" applyFont="1" applyBorder="1" applyAlignment="1">
      <alignment horizontal="left" vertical="center" indent="2"/>
    </xf>
    <xf numFmtId="0" fontId="24" fillId="0" borderId="4" xfId="0" applyFont="1" applyBorder="1" applyAlignment="1">
      <alignment horizontal="center" vertical="center"/>
    </xf>
    <xf numFmtId="0" fontId="25" fillId="0" borderId="8" xfId="0" applyFont="1" applyFill="1" applyBorder="1"/>
    <xf numFmtId="0" fontId="24" fillId="0" borderId="5" xfId="0" applyFont="1" applyBorder="1" applyAlignment="1">
      <alignment horizontal="center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24" fillId="0" borderId="4" xfId="0" applyFont="1" applyBorder="1" applyAlignment="1">
      <alignment horizontal="left" vertical="center" indent="2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164" fontId="26" fillId="0" borderId="4" xfId="2" applyNumberFormat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vertical="center"/>
    </xf>
    <xf numFmtId="0" fontId="29" fillId="0" borderId="8" xfId="0" applyFont="1" applyFill="1" applyBorder="1"/>
    <xf numFmtId="0" fontId="29" fillId="0" borderId="7" xfId="0" applyFont="1" applyFill="1" applyBorder="1"/>
    <xf numFmtId="0" fontId="30" fillId="0" borderId="4" xfId="0" applyFont="1" applyFill="1" applyBorder="1" applyAlignment="1">
      <alignment horizontal="left" vertical="center" wrapText="1" indent="1"/>
    </xf>
    <xf numFmtId="0" fontId="16" fillId="7" borderId="7" xfId="0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16" fillId="7" borderId="0" xfId="0" applyFont="1" applyFill="1" applyBorder="1" applyAlignment="1">
      <alignment horizontal="center"/>
    </xf>
    <xf numFmtId="165" fontId="16" fillId="7" borderId="7" xfId="0" applyNumberFormat="1" applyFont="1" applyFill="1" applyBorder="1" applyAlignment="1">
      <alignment horizontal="center" vertical="center"/>
    </xf>
    <xf numFmtId="165" fontId="16" fillId="7" borderId="0" xfId="0" applyNumberFormat="1" applyFont="1" applyFill="1" applyBorder="1" applyAlignment="1">
      <alignment horizontal="center" vertical="center"/>
    </xf>
    <xf numFmtId="165" fontId="16" fillId="7" borderId="12" xfId="0" applyNumberFormat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0" xfId="0" applyFont="1" applyFill="1"/>
    <xf numFmtId="0" fontId="3" fillId="6" borderId="4" xfId="0" applyFont="1" applyFill="1" applyBorder="1"/>
    <xf numFmtId="0" fontId="3" fillId="6" borderId="0" xfId="0" applyFont="1" applyFill="1"/>
    <xf numFmtId="0" fontId="3" fillId="8" borderId="4" xfId="0" applyFont="1" applyFill="1" applyBorder="1"/>
    <xf numFmtId="0" fontId="3" fillId="9" borderId="0" xfId="0" applyFont="1" applyFill="1" applyBorder="1"/>
    <xf numFmtId="0" fontId="31" fillId="10" borderId="0" xfId="0" applyFont="1" applyFill="1" applyBorder="1"/>
    <xf numFmtId="0" fontId="26" fillId="0" borderId="5" xfId="0" applyFont="1" applyBorder="1" applyAlignment="1">
      <alignment horizontal="center" vertical="center"/>
    </xf>
    <xf numFmtId="164" fontId="26" fillId="0" borderId="4" xfId="2" applyNumberFormat="1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3" fillId="11" borderId="0" xfId="0" applyFont="1" applyFill="1" applyBorder="1"/>
    <xf numFmtId="164" fontId="20" fillId="0" borderId="15" xfId="2" applyNumberFormat="1" applyFont="1" applyFill="1" applyBorder="1" applyAlignment="1">
      <alignment horizontal="center" vertical="center"/>
    </xf>
    <xf numFmtId="164" fontId="32" fillId="0" borderId="16" xfId="2" applyNumberFormat="1" applyFont="1" applyFill="1" applyBorder="1" applyAlignment="1">
      <alignment horizontal="center" vertical="center"/>
    </xf>
    <xf numFmtId="164" fontId="32" fillId="0" borderId="0" xfId="2" applyNumberFormat="1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" fillId="12" borderId="0" xfId="0" applyFont="1" applyFill="1" applyBorder="1"/>
    <xf numFmtId="0" fontId="3" fillId="13" borderId="0" xfId="0" applyFont="1" applyFill="1" applyBorder="1"/>
    <xf numFmtId="0" fontId="3" fillId="14" borderId="0" xfId="0" applyFont="1" applyFill="1" applyBorder="1"/>
    <xf numFmtId="0" fontId="6" fillId="16" borderId="0" xfId="0" applyFont="1" applyFill="1"/>
    <xf numFmtId="0" fontId="10" fillId="16" borderId="0" xfId="0" applyFont="1" applyFill="1"/>
    <xf numFmtId="0" fontId="11" fillId="16" borderId="0" xfId="0" applyFont="1" applyFill="1" applyAlignment="1"/>
    <xf numFmtId="0" fontId="12" fillId="16" borderId="0" xfId="0" applyFont="1" applyFill="1"/>
    <xf numFmtId="0" fontId="12" fillId="0" borderId="4" xfId="0" applyFont="1" applyBorder="1"/>
    <xf numFmtId="0" fontId="3" fillId="0" borderId="0" xfId="0" applyFont="1" applyBorder="1"/>
    <xf numFmtId="0" fontId="3" fillId="0" borderId="20" xfId="0" applyFont="1" applyBorder="1"/>
    <xf numFmtId="0" fontId="12" fillId="0" borderId="22" xfId="0" applyFont="1" applyBorder="1"/>
    <xf numFmtId="0" fontId="10" fillId="15" borderId="21" xfId="0" applyFont="1" applyFill="1" applyBorder="1" applyAlignment="1">
      <alignment horizontal="right" vertical="center"/>
    </xf>
    <xf numFmtId="0" fontId="10" fillId="15" borderId="23" xfId="0" applyFont="1" applyFill="1" applyBorder="1" applyAlignment="1">
      <alignment horizontal="right" vertical="center"/>
    </xf>
    <xf numFmtId="0" fontId="13" fillId="16" borderId="0" xfId="0" applyFont="1" applyFill="1" applyAlignment="1">
      <alignment horizontal="center"/>
    </xf>
    <xf numFmtId="0" fontId="11" fillId="6" borderId="0" xfId="0" applyFont="1" applyFill="1" applyBorder="1"/>
    <xf numFmtId="0" fontId="9" fillId="16" borderId="0" xfId="0" applyFont="1" applyFill="1" applyAlignment="1"/>
    <xf numFmtId="0" fontId="14" fillId="16" borderId="0" xfId="0" applyFont="1" applyFill="1" applyAlignment="1">
      <alignment horizontal="center"/>
    </xf>
    <xf numFmtId="0" fontId="10" fillId="16" borderId="0" xfId="0" applyFont="1" applyFill="1" applyAlignment="1">
      <alignment wrapText="1"/>
    </xf>
  </cellXfs>
  <cellStyles count="4">
    <cellStyle name="Comma [0]" xfId="1" builtinId="6"/>
    <cellStyle name="Date" xfId="2"/>
    <cellStyle name="Normal" xfId="0" builtinId="0"/>
    <cellStyle name="zHiddenText" xfId="3"/>
  </cellStyles>
  <dxfs count="0"/>
  <tableStyles count="0" defaultTableStyle="TableStyleMedium2" defaultPivotStyle="PivotStyleLight16"/>
  <colors>
    <mruColors>
      <color rgb="FFD0FCD4"/>
      <color rgb="FFF4FEF5"/>
      <color rgb="FF5B9BD5"/>
      <color rgb="FF0A5E2E"/>
      <color rgb="FF8E0000"/>
      <color rgb="FFE25454"/>
      <color rgb="FFFF8585"/>
      <color rgb="FFB265FF"/>
      <color rgb="FF6600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696"/>
  <sheetViews>
    <sheetView tabSelected="1" topLeftCell="B1" zoomScaleNormal="100" workbookViewId="0">
      <pane xSplit="5" ySplit="5" topLeftCell="G6" activePane="bottomRight" state="frozen"/>
      <selection activeCell="B1" sqref="B1"/>
      <selection pane="topRight" activeCell="F1" sqref="F1"/>
      <selection pane="bottomLeft" activeCell="B5" sqref="B5"/>
      <selection pane="bottomRight" activeCell="B15" sqref="B15"/>
    </sheetView>
  </sheetViews>
  <sheetFormatPr defaultRowHeight="14.25"/>
  <cols>
    <col min="1" max="1" width="64.7109375" style="1" customWidth="1"/>
    <col min="2" max="2" width="88.42578125" style="1" customWidth="1"/>
    <col min="3" max="3" width="20.42578125" style="1" customWidth="1"/>
    <col min="4" max="4" width="11.140625" style="1" customWidth="1"/>
    <col min="5" max="5" width="10.85546875" style="1" customWidth="1"/>
    <col min="6" max="6" width="6.42578125" style="1" customWidth="1"/>
    <col min="7" max="36" width="3.7109375" style="12" customWidth="1"/>
    <col min="37" max="37" width="3.7109375" style="1" customWidth="1"/>
    <col min="38" max="38" width="1.7109375" style="1" customWidth="1"/>
    <col min="39" max="56" width="3.7109375" style="12" customWidth="1"/>
    <col min="57" max="57" width="3.5703125" style="12" customWidth="1"/>
    <col min="58" max="67" width="3.7109375" style="12" customWidth="1"/>
    <col min="68" max="68" width="3.7109375" style="1" customWidth="1"/>
    <col min="69" max="69" width="1.7109375" style="1" customWidth="1"/>
    <col min="70" max="100" width="3.7109375" style="12" customWidth="1"/>
    <col min="101" max="101" width="1.7109375" style="1" customWidth="1"/>
    <col min="102" max="16384" width="9.140625" style="1"/>
  </cols>
  <sheetData>
    <row r="1" spans="1:101" ht="23.25">
      <c r="A1" s="17"/>
      <c r="B1" s="112" t="s">
        <v>49</v>
      </c>
      <c r="C1" s="112"/>
      <c r="D1" s="100"/>
      <c r="E1" s="100"/>
      <c r="F1" s="100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47"/>
    </row>
    <row r="2" spans="1:101" ht="37.5">
      <c r="A2" s="17"/>
      <c r="B2" s="114" t="s">
        <v>63</v>
      </c>
      <c r="C2" s="102"/>
      <c r="D2" s="100"/>
      <c r="E2" s="100"/>
      <c r="F2" s="100"/>
      <c r="G2" s="48"/>
      <c r="H2" s="48"/>
      <c r="I2" s="48"/>
      <c r="J2" s="48"/>
      <c r="K2" s="48"/>
      <c r="L2" s="48"/>
      <c r="M2" s="4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47"/>
    </row>
    <row r="3" spans="1:101" ht="23.25">
      <c r="A3" s="17"/>
      <c r="B3" s="101" t="s">
        <v>46</v>
      </c>
      <c r="C3" s="103"/>
      <c r="D3" s="110" t="s">
        <v>21</v>
      </c>
      <c r="E3" s="113"/>
      <c r="F3" s="113"/>
      <c r="G3" s="111" t="s">
        <v>33</v>
      </c>
      <c r="H3" s="111"/>
      <c r="I3" s="111"/>
      <c r="J3" s="111"/>
      <c r="K3" s="111"/>
      <c r="L3" s="111"/>
      <c r="M3" s="11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111" t="s">
        <v>34</v>
      </c>
      <c r="AN3" s="111"/>
      <c r="AO3" s="111"/>
      <c r="AP3" s="111"/>
      <c r="AQ3" s="111"/>
      <c r="AR3" s="111"/>
      <c r="AS3" s="111"/>
      <c r="AT3" s="111"/>
      <c r="AU3" s="111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111" t="s">
        <v>35</v>
      </c>
      <c r="BS3" s="111"/>
      <c r="BT3" s="111"/>
      <c r="BU3" s="111"/>
      <c r="BV3" s="111"/>
      <c r="BW3" s="111"/>
      <c r="BX3" s="111"/>
      <c r="BY3" s="111"/>
      <c r="BZ3" s="111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47"/>
    </row>
    <row r="4" spans="1:101" ht="18">
      <c r="A4" s="17"/>
      <c r="B4" s="101" t="s">
        <v>48</v>
      </c>
      <c r="C4" s="100"/>
      <c r="D4" s="110" t="s">
        <v>20</v>
      </c>
      <c r="E4" s="110"/>
      <c r="F4" s="110"/>
      <c r="G4" s="70">
        <v>1</v>
      </c>
      <c r="H4" s="70">
        <v>2</v>
      </c>
      <c r="I4" s="70">
        <v>3</v>
      </c>
      <c r="J4" s="70">
        <v>4</v>
      </c>
      <c r="K4" s="70">
        <v>5</v>
      </c>
      <c r="L4" s="70">
        <v>6</v>
      </c>
      <c r="M4" s="70">
        <v>7</v>
      </c>
      <c r="N4" s="70">
        <v>8</v>
      </c>
      <c r="O4" s="70">
        <v>9</v>
      </c>
      <c r="P4" s="70">
        <v>10</v>
      </c>
      <c r="Q4" s="70">
        <v>11</v>
      </c>
      <c r="R4" s="70">
        <v>12</v>
      </c>
      <c r="S4" s="70">
        <v>13</v>
      </c>
      <c r="T4" s="70">
        <v>14</v>
      </c>
      <c r="U4" s="70">
        <v>15</v>
      </c>
      <c r="V4" s="70">
        <v>16</v>
      </c>
      <c r="W4" s="70">
        <v>17</v>
      </c>
      <c r="X4" s="70">
        <v>18</v>
      </c>
      <c r="Y4" s="70">
        <v>19</v>
      </c>
      <c r="Z4" s="70">
        <v>20</v>
      </c>
      <c r="AA4" s="70">
        <v>21</v>
      </c>
      <c r="AB4" s="70">
        <v>22</v>
      </c>
      <c r="AC4" s="70">
        <v>23</v>
      </c>
      <c r="AD4" s="70">
        <v>24</v>
      </c>
      <c r="AE4" s="70">
        <v>25</v>
      </c>
      <c r="AF4" s="70">
        <v>26</v>
      </c>
      <c r="AG4" s="70">
        <v>27</v>
      </c>
      <c r="AH4" s="70">
        <v>28</v>
      </c>
      <c r="AI4" s="70">
        <v>29</v>
      </c>
      <c r="AJ4" s="70">
        <v>30</v>
      </c>
      <c r="AK4" s="71">
        <v>31</v>
      </c>
      <c r="AL4" s="49"/>
      <c r="AM4" s="73">
        <f t="shared" ref="AM4:BD4" si="0">AL4+1</f>
        <v>1</v>
      </c>
      <c r="AN4" s="73">
        <f t="shared" si="0"/>
        <v>2</v>
      </c>
      <c r="AO4" s="73">
        <f t="shared" si="0"/>
        <v>3</v>
      </c>
      <c r="AP4" s="73">
        <f t="shared" si="0"/>
        <v>4</v>
      </c>
      <c r="AQ4" s="73">
        <f>AP4+1</f>
        <v>5</v>
      </c>
      <c r="AR4" s="73">
        <f>AQ4+1</f>
        <v>6</v>
      </c>
      <c r="AS4" s="73">
        <f t="shared" si="0"/>
        <v>7</v>
      </c>
      <c r="AT4" s="73">
        <f t="shared" si="0"/>
        <v>8</v>
      </c>
      <c r="AU4" s="73">
        <f t="shared" si="0"/>
        <v>9</v>
      </c>
      <c r="AV4" s="73">
        <f t="shared" si="0"/>
        <v>10</v>
      </c>
      <c r="AW4" s="73">
        <f t="shared" si="0"/>
        <v>11</v>
      </c>
      <c r="AX4" s="73">
        <f>AW4+1</f>
        <v>12</v>
      </c>
      <c r="AY4" s="73">
        <f>AX4+1</f>
        <v>13</v>
      </c>
      <c r="AZ4" s="73">
        <f t="shared" si="0"/>
        <v>14</v>
      </c>
      <c r="BA4" s="73">
        <f t="shared" si="0"/>
        <v>15</v>
      </c>
      <c r="BB4" s="73">
        <f t="shared" si="0"/>
        <v>16</v>
      </c>
      <c r="BC4" s="73">
        <f t="shared" si="0"/>
        <v>17</v>
      </c>
      <c r="BD4" s="73">
        <f t="shared" si="0"/>
        <v>18</v>
      </c>
      <c r="BE4" s="73">
        <f t="shared" ref="BE4:BP4" si="1">BD4+1</f>
        <v>19</v>
      </c>
      <c r="BF4" s="73">
        <f t="shared" si="1"/>
        <v>20</v>
      </c>
      <c r="BG4" s="73">
        <f t="shared" si="1"/>
        <v>21</v>
      </c>
      <c r="BH4" s="73">
        <f t="shared" si="1"/>
        <v>22</v>
      </c>
      <c r="BI4" s="73">
        <f t="shared" si="1"/>
        <v>23</v>
      </c>
      <c r="BJ4" s="73">
        <f t="shared" si="1"/>
        <v>24</v>
      </c>
      <c r="BK4" s="73">
        <f t="shared" si="1"/>
        <v>25</v>
      </c>
      <c r="BL4" s="73">
        <f t="shared" si="1"/>
        <v>26</v>
      </c>
      <c r="BM4" s="73">
        <f t="shared" si="1"/>
        <v>27</v>
      </c>
      <c r="BN4" s="73">
        <f t="shared" si="1"/>
        <v>28</v>
      </c>
      <c r="BO4" s="73">
        <f t="shared" si="1"/>
        <v>29</v>
      </c>
      <c r="BP4" s="74">
        <f t="shared" si="1"/>
        <v>30</v>
      </c>
      <c r="BQ4" s="50"/>
      <c r="BR4" s="73">
        <f t="shared" ref="BR4:CJ4" si="2">BQ4+1</f>
        <v>1</v>
      </c>
      <c r="BS4" s="73">
        <f t="shared" si="2"/>
        <v>2</v>
      </c>
      <c r="BT4" s="73">
        <f t="shared" si="2"/>
        <v>3</v>
      </c>
      <c r="BU4" s="73">
        <f t="shared" si="2"/>
        <v>4</v>
      </c>
      <c r="BV4" s="73">
        <f t="shared" si="2"/>
        <v>5</v>
      </c>
      <c r="BW4" s="73">
        <f>BV4+1</f>
        <v>6</v>
      </c>
      <c r="BX4" s="73">
        <f>BW4+1</f>
        <v>7</v>
      </c>
      <c r="BY4" s="73">
        <f t="shared" si="2"/>
        <v>8</v>
      </c>
      <c r="BZ4" s="73">
        <f t="shared" si="2"/>
        <v>9</v>
      </c>
      <c r="CA4" s="73">
        <f t="shared" si="2"/>
        <v>10</v>
      </c>
      <c r="CB4" s="73">
        <f t="shared" si="2"/>
        <v>11</v>
      </c>
      <c r="CC4" s="73">
        <f t="shared" si="2"/>
        <v>12</v>
      </c>
      <c r="CD4" s="73">
        <f>CC4+1</f>
        <v>13</v>
      </c>
      <c r="CE4" s="73">
        <f>CD4+1</f>
        <v>14</v>
      </c>
      <c r="CF4" s="73">
        <f t="shared" si="2"/>
        <v>15</v>
      </c>
      <c r="CG4" s="73">
        <f t="shared" si="2"/>
        <v>16</v>
      </c>
      <c r="CH4" s="73">
        <f t="shared" si="2"/>
        <v>17</v>
      </c>
      <c r="CI4" s="73">
        <f t="shared" si="2"/>
        <v>18</v>
      </c>
      <c r="CJ4" s="73">
        <f t="shared" si="2"/>
        <v>19</v>
      </c>
      <c r="CK4" s="73">
        <f t="shared" ref="CK4:CV4" si="3">CJ4+1</f>
        <v>20</v>
      </c>
      <c r="CL4" s="73">
        <f t="shared" si="3"/>
        <v>21</v>
      </c>
      <c r="CM4" s="73">
        <f t="shared" si="3"/>
        <v>22</v>
      </c>
      <c r="CN4" s="73">
        <f t="shared" si="3"/>
        <v>23</v>
      </c>
      <c r="CO4" s="73">
        <f t="shared" si="3"/>
        <v>24</v>
      </c>
      <c r="CP4" s="73">
        <f t="shared" si="3"/>
        <v>25</v>
      </c>
      <c r="CQ4" s="73">
        <f t="shared" si="3"/>
        <v>26</v>
      </c>
      <c r="CR4" s="73">
        <f t="shared" si="3"/>
        <v>27</v>
      </c>
      <c r="CS4" s="73">
        <f t="shared" si="3"/>
        <v>28</v>
      </c>
      <c r="CT4" s="73">
        <f t="shared" si="3"/>
        <v>29</v>
      </c>
      <c r="CU4" s="73">
        <f t="shared" si="3"/>
        <v>30</v>
      </c>
      <c r="CV4" s="75">
        <f t="shared" si="3"/>
        <v>31</v>
      </c>
      <c r="CW4" s="47"/>
    </row>
    <row r="5" spans="1:101" s="3" customFormat="1" ht="30.75" thickBot="1">
      <c r="A5" s="23"/>
      <c r="B5" s="24" t="s">
        <v>19</v>
      </c>
      <c r="C5" s="25" t="s">
        <v>14</v>
      </c>
      <c r="D5" s="25" t="s">
        <v>0</v>
      </c>
      <c r="E5" s="25" t="s">
        <v>13</v>
      </c>
      <c r="F5" s="26" t="s">
        <v>1</v>
      </c>
      <c r="G5" s="70" t="s">
        <v>9</v>
      </c>
      <c r="H5" s="70" t="s">
        <v>8</v>
      </c>
      <c r="I5" s="70" t="s">
        <v>9</v>
      </c>
      <c r="J5" s="70" t="s">
        <v>10</v>
      </c>
      <c r="K5" s="70" t="s">
        <v>11</v>
      </c>
      <c r="L5" s="70" t="s">
        <v>11</v>
      </c>
      <c r="M5" s="70" t="s">
        <v>12</v>
      </c>
      <c r="N5" s="70" t="s">
        <v>9</v>
      </c>
      <c r="O5" s="70" t="s">
        <v>8</v>
      </c>
      <c r="P5" s="70" t="s">
        <v>9</v>
      </c>
      <c r="Q5" s="70" t="s">
        <v>10</v>
      </c>
      <c r="R5" s="70" t="s">
        <v>11</v>
      </c>
      <c r="S5" s="70" t="s">
        <v>11</v>
      </c>
      <c r="T5" s="70" t="s">
        <v>12</v>
      </c>
      <c r="U5" s="70" t="s">
        <v>9</v>
      </c>
      <c r="V5" s="70" t="s">
        <v>8</v>
      </c>
      <c r="W5" s="70" t="s">
        <v>9</v>
      </c>
      <c r="X5" s="70" t="s">
        <v>10</v>
      </c>
      <c r="Y5" s="70" t="s">
        <v>11</v>
      </c>
      <c r="Z5" s="70" t="s">
        <v>11</v>
      </c>
      <c r="AA5" s="70" t="s">
        <v>12</v>
      </c>
      <c r="AB5" s="70" t="s">
        <v>9</v>
      </c>
      <c r="AC5" s="70" t="s">
        <v>8</v>
      </c>
      <c r="AD5" s="70" t="s">
        <v>9</v>
      </c>
      <c r="AE5" s="70" t="s">
        <v>10</v>
      </c>
      <c r="AF5" s="70" t="s">
        <v>11</v>
      </c>
      <c r="AG5" s="70" t="s">
        <v>11</v>
      </c>
      <c r="AH5" s="70" t="s">
        <v>12</v>
      </c>
      <c r="AI5" s="70" t="s">
        <v>9</v>
      </c>
      <c r="AJ5" s="72" t="s">
        <v>8</v>
      </c>
      <c r="AK5" s="72" t="s">
        <v>9</v>
      </c>
      <c r="AL5" s="49"/>
      <c r="AM5" s="70" t="s">
        <v>10</v>
      </c>
      <c r="AN5" s="70" t="s">
        <v>11</v>
      </c>
      <c r="AO5" s="70" t="s">
        <v>11</v>
      </c>
      <c r="AP5" s="70" t="s">
        <v>12</v>
      </c>
      <c r="AQ5" s="70" t="s">
        <v>9</v>
      </c>
      <c r="AR5" s="70" t="s">
        <v>8</v>
      </c>
      <c r="AS5" s="70" t="s">
        <v>9</v>
      </c>
      <c r="AT5" s="70" t="s">
        <v>10</v>
      </c>
      <c r="AU5" s="70" t="s">
        <v>11</v>
      </c>
      <c r="AV5" s="70" t="s">
        <v>11</v>
      </c>
      <c r="AW5" s="70" t="s">
        <v>12</v>
      </c>
      <c r="AX5" s="70" t="s">
        <v>9</v>
      </c>
      <c r="AY5" s="70" t="s">
        <v>8</v>
      </c>
      <c r="AZ5" s="70" t="s">
        <v>9</v>
      </c>
      <c r="BA5" s="70" t="s">
        <v>10</v>
      </c>
      <c r="BB5" s="70" t="s">
        <v>11</v>
      </c>
      <c r="BC5" s="70" t="s">
        <v>11</v>
      </c>
      <c r="BD5" s="70" t="s">
        <v>12</v>
      </c>
      <c r="BE5" s="70" t="s">
        <v>9</v>
      </c>
      <c r="BF5" s="70" t="s">
        <v>8</v>
      </c>
      <c r="BG5" s="70" t="s">
        <v>9</v>
      </c>
      <c r="BH5" s="70" t="s">
        <v>10</v>
      </c>
      <c r="BI5" s="70" t="s">
        <v>11</v>
      </c>
      <c r="BJ5" s="70" t="s">
        <v>11</v>
      </c>
      <c r="BK5" s="70" t="s">
        <v>12</v>
      </c>
      <c r="BL5" s="70" t="s">
        <v>9</v>
      </c>
      <c r="BM5" s="70" t="s">
        <v>8</v>
      </c>
      <c r="BN5" s="70" t="s">
        <v>9</v>
      </c>
      <c r="BO5" s="72" t="s">
        <v>10</v>
      </c>
      <c r="BP5" s="72" t="s">
        <v>11</v>
      </c>
      <c r="BQ5" s="50"/>
      <c r="BR5" s="70" t="s">
        <v>11</v>
      </c>
      <c r="BS5" s="70" t="s">
        <v>12</v>
      </c>
      <c r="BT5" s="70" t="s">
        <v>9</v>
      </c>
      <c r="BU5" s="70" t="s">
        <v>8</v>
      </c>
      <c r="BV5" s="70" t="s">
        <v>9</v>
      </c>
      <c r="BW5" s="70" t="s">
        <v>10</v>
      </c>
      <c r="BX5" s="70" t="s">
        <v>11</v>
      </c>
      <c r="BY5" s="70" t="s">
        <v>11</v>
      </c>
      <c r="BZ5" s="70" t="s">
        <v>12</v>
      </c>
      <c r="CA5" s="70" t="s">
        <v>9</v>
      </c>
      <c r="CB5" s="70" t="s">
        <v>8</v>
      </c>
      <c r="CC5" s="70" t="s">
        <v>9</v>
      </c>
      <c r="CD5" s="70" t="s">
        <v>10</v>
      </c>
      <c r="CE5" s="70" t="s">
        <v>11</v>
      </c>
      <c r="CF5" s="70" t="s">
        <v>11</v>
      </c>
      <c r="CG5" s="70" t="s">
        <v>12</v>
      </c>
      <c r="CH5" s="70" t="s">
        <v>9</v>
      </c>
      <c r="CI5" s="70" t="s">
        <v>8</v>
      </c>
      <c r="CJ5" s="70" t="s">
        <v>9</v>
      </c>
      <c r="CK5" s="70" t="s">
        <v>10</v>
      </c>
      <c r="CL5" s="70" t="s">
        <v>11</v>
      </c>
      <c r="CM5" s="70" t="s">
        <v>11</v>
      </c>
      <c r="CN5" s="70" t="s">
        <v>12</v>
      </c>
      <c r="CO5" s="70" t="s">
        <v>9</v>
      </c>
      <c r="CP5" s="70" t="s">
        <v>8</v>
      </c>
      <c r="CQ5" s="70" t="s">
        <v>9</v>
      </c>
      <c r="CR5" s="70" t="s">
        <v>10</v>
      </c>
      <c r="CS5" s="70" t="s">
        <v>11</v>
      </c>
      <c r="CT5" s="70" t="s">
        <v>11</v>
      </c>
      <c r="CU5" s="76" t="s">
        <v>12</v>
      </c>
      <c r="CV5" s="76" t="s">
        <v>9</v>
      </c>
      <c r="CW5" s="51"/>
    </row>
    <row r="6" spans="1:101" s="8" customFormat="1" ht="20.100000000000001" customHeight="1">
      <c r="A6" s="27" t="s">
        <v>15</v>
      </c>
      <c r="B6" s="28" t="s">
        <v>38</v>
      </c>
      <c r="C6" s="86"/>
      <c r="D6" s="63">
        <f>DATE(2019,10,2)</f>
        <v>43740</v>
      </c>
      <c r="E6" s="63">
        <f>DATE(2019,10,9)</f>
        <v>43747</v>
      </c>
      <c r="F6" s="64">
        <v>6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30"/>
      <c r="AL6" s="4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30"/>
      <c r="BQ6" s="50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30"/>
      <c r="CW6" s="50"/>
    </row>
    <row r="7" spans="1:101" s="6" customFormat="1" ht="20.100000000000001" customHeight="1">
      <c r="A7" s="31" t="s">
        <v>2</v>
      </c>
      <c r="B7" s="18" t="s">
        <v>50</v>
      </c>
      <c r="C7" s="32" t="s">
        <v>4</v>
      </c>
      <c r="D7" s="33">
        <f>DATE(2019, 10, 2)</f>
        <v>43740</v>
      </c>
      <c r="E7" s="33">
        <f>DATE(2019, 10, 2)</f>
        <v>43740</v>
      </c>
      <c r="F7" s="34">
        <v>1</v>
      </c>
      <c r="G7" s="29"/>
      <c r="H7" s="83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0"/>
      <c r="AL7" s="4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30"/>
      <c r="BQ7" s="50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30"/>
      <c r="CW7" s="50"/>
    </row>
    <row r="8" spans="1:101" s="6" customFormat="1" ht="20.100000000000001" customHeight="1">
      <c r="A8" s="35" t="s">
        <v>3</v>
      </c>
      <c r="B8" s="19" t="s">
        <v>22</v>
      </c>
      <c r="C8" s="36" t="s">
        <v>4</v>
      </c>
      <c r="D8" s="33">
        <f>DATE(2019, 10, 3)</f>
        <v>43741</v>
      </c>
      <c r="E8" s="33">
        <f>DATE(2019, 10, 3)</f>
        <v>43741</v>
      </c>
      <c r="F8" s="38">
        <v>1</v>
      </c>
      <c r="G8" s="29"/>
      <c r="H8" s="29"/>
      <c r="I8" s="83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0"/>
      <c r="AL8" s="4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30"/>
      <c r="BQ8" s="50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30"/>
      <c r="CW8" s="50"/>
    </row>
    <row r="9" spans="1:101" s="6" customFormat="1" ht="20.100000000000001" customHeight="1">
      <c r="A9" s="39" t="s">
        <v>5</v>
      </c>
      <c r="B9" s="18" t="s">
        <v>5</v>
      </c>
      <c r="C9" s="32" t="s">
        <v>4</v>
      </c>
      <c r="D9" s="33">
        <f>DATE(2019, 10, 4)</f>
        <v>43742</v>
      </c>
      <c r="E9" s="33">
        <f>DATE(2019, 10, 4)</f>
        <v>43742</v>
      </c>
      <c r="F9" s="40">
        <v>1</v>
      </c>
      <c r="G9" s="29"/>
      <c r="H9" s="29"/>
      <c r="I9" s="29"/>
      <c r="J9" s="83"/>
      <c r="K9" s="81"/>
      <c r="L9" s="81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30"/>
      <c r="AL9" s="4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30"/>
      <c r="BQ9" s="50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30"/>
      <c r="CW9" s="50"/>
    </row>
    <row r="10" spans="1:101" s="6" customFormat="1" ht="20.100000000000001" customHeight="1">
      <c r="A10" s="39"/>
      <c r="B10" s="18" t="s">
        <v>6</v>
      </c>
      <c r="C10" s="32" t="s">
        <v>4</v>
      </c>
      <c r="D10" s="33">
        <f>DATE(2019, 10,7)</f>
        <v>43745</v>
      </c>
      <c r="E10" s="33">
        <f>DATE(2019, 10, 9)</f>
        <v>43747</v>
      </c>
      <c r="F10" s="40">
        <v>3</v>
      </c>
      <c r="G10" s="29"/>
      <c r="H10" s="29"/>
      <c r="I10" s="29"/>
      <c r="J10" s="29"/>
      <c r="K10" s="29"/>
      <c r="L10" s="29"/>
      <c r="M10" s="83"/>
      <c r="N10" s="83"/>
      <c r="O10" s="15" t="s">
        <v>12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0"/>
      <c r="AL10" s="4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30"/>
      <c r="BQ10" s="50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30"/>
      <c r="CW10" s="50"/>
    </row>
    <row r="11" spans="1:101" s="6" customFormat="1" ht="20.100000000000001" customHeight="1">
      <c r="A11" s="39" t="s">
        <v>7</v>
      </c>
      <c r="C11" s="87"/>
      <c r="D11" s="87"/>
      <c r="E11" s="87"/>
      <c r="F11" s="88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0"/>
      <c r="AL11" s="4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30"/>
      <c r="BQ11" s="50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30"/>
      <c r="CW11" s="50"/>
    </row>
    <row r="12" spans="1:101" s="6" customFormat="1" ht="21.95" customHeight="1">
      <c r="A12" s="41"/>
      <c r="B12" s="42" t="s">
        <v>39</v>
      </c>
      <c r="C12" s="87"/>
      <c r="D12" s="85">
        <f>DATE(2019, 10, 10)</f>
        <v>43748</v>
      </c>
      <c r="E12" s="85">
        <f>DATE(2019, 10, 15)</f>
        <v>43753</v>
      </c>
      <c r="F12" s="84">
        <v>4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30"/>
      <c r="AL12" s="4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30"/>
      <c r="BQ12" s="50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30"/>
      <c r="CW12" s="50"/>
    </row>
    <row r="13" spans="1:101" s="6" customFormat="1" ht="21.95" customHeight="1">
      <c r="A13" s="43" t="s">
        <v>16</v>
      </c>
      <c r="B13" s="19" t="s">
        <v>23</v>
      </c>
      <c r="C13" s="36" t="s">
        <v>4</v>
      </c>
      <c r="D13" s="33">
        <f>DATE(2019, 10, 10)</f>
        <v>43748</v>
      </c>
      <c r="E13" s="33">
        <f>DATE(2019, 10, 10)</f>
        <v>43748</v>
      </c>
      <c r="F13" s="44">
        <v>1</v>
      </c>
      <c r="G13" s="29"/>
      <c r="H13" s="29"/>
      <c r="I13" s="29"/>
      <c r="J13" s="29"/>
      <c r="K13" s="29"/>
      <c r="L13" s="29"/>
      <c r="M13" s="29"/>
      <c r="N13" s="29"/>
      <c r="O13" s="29"/>
      <c r="P13" s="82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0"/>
      <c r="AL13" s="4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30"/>
      <c r="BQ13" s="50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30"/>
      <c r="CW13" s="50"/>
    </row>
    <row r="14" spans="1:101" s="6" customFormat="1" ht="21.95" customHeight="1">
      <c r="A14" s="45" t="s">
        <v>17</v>
      </c>
      <c r="B14" s="18" t="s">
        <v>17</v>
      </c>
      <c r="C14" s="36" t="s">
        <v>4</v>
      </c>
      <c r="D14" s="33">
        <f>DATE(2019, 10, 11)</f>
        <v>43749</v>
      </c>
      <c r="E14" s="37">
        <f>DATE(2018,10,12)</f>
        <v>43385</v>
      </c>
      <c r="F14" s="44">
        <v>2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82"/>
      <c r="R14" s="82"/>
      <c r="S14" s="81"/>
      <c r="T14" s="81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30"/>
      <c r="AL14" s="4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30"/>
      <c r="BQ14" s="50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30"/>
      <c r="CW14" s="50"/>
    </row>
    <row r="15" spans="1:101" s="6" customFormat="1" ht="21.95" customHeight="1">
      <c r="A15" s="46" t="s">
        <v>18</v>
      </c>
      <c r="B15" s="19" t="s">
        <v>24</v>
      </c>
      <c r="C15" s="36" t="s">
        <v>4</v>
      </c>
      <c r="D15" s="33">
        <f>DATE(2019, 10, 15)</f>
        <v>43753</v>
      </c>
      <c r="E15" s="37">
        <f>DATE(2018,10,15)</f>
        <v>43388</v>
      </c>
      <c r="F15" s="44">
        <v>1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15" t="s">
        <v>12</v>
      </c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30"/>
      <c r="AL15" s="4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30"/>
      <c r="BQ15" s="50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58"/>
      <c r="CW15" s="50"/>
    </row>
    <row r="16" spans="1:101" s="6" customFormat="1" ht="21.95" customHeight="1">
      <c r="A16" s="9"/>
      <c r="B16" s="52"/>
      <c r="C16" s="61"/>
      <c r="D16" s="61"/>
      <c r="E16" s="61"/>
      <c r="F16" s="62"/>
      <c r="G16" s="29"/>
      <c r="H16" s="29"/>
      <c r="I16" s="29"/>
      <c r="J16" s="29"/>
      <c r="K16" s="29"/>
      <c r="L16" s="29"/>
      <c r="M16" s="29"/>
      <c r="N16" s="29"/>
      <c r="O16" s="59"/>
      <c r="P16" s="5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59"/>
      <c r="AE16" s="59"/>
      <c r="AF16" s="59"/>
      <c r="AG16" s="29"/>
      <c r="AH16" s="29"/>
      <c r="AI16" s="59"/>
      <c r="AJ16" s="59"/>
      <c r="AK16" s="58"/>
      <c r="AL16" s="49"/>
      <c r="AM16" s="59"/>
      <c r="AN16" s="5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30"/>
      <c r="BQ16" s="50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58"/>
      <c r="CW16" s="50"/>
    </row>
    <row r="17" spans="2:101" s="6" customFormat="1" ht="21.95" customHeight="1">
      <c r="B17" s="53" t="s">
        <v>40</v>
      </c>
      <c r="C17" s="61"/>
      <c r="D17" s="63">
        <f>DATE(2019,10,10)</f>
        <v>43748</v>
      </c>
      <c r="E17" s="63">
        <f>DATE(2019,11,28)</f>
        <v>43797</v>
      </c>
      <c r="F17" s="64">
        <v>33</v>
      </c>
      <c r="G17" s="29"/>
      <c r="H17" s="29"/>
      <c r="I17" s="29"/>
      <c r="J17" s="29"/>
      <c r="K17" s="29"/>
      <c r="L17" s="29"/>
      <c r="M17" s="29"/>
      <c r="N17" s="29"/>
      <c r="O17" s="59"/>
      <c r="P17" s="5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59"/>
      <c r="AD17" s="59"/>
      <c r="AE17" s="59"/>
      <c r="AF17" s="59"/>
      <c r="AG17" s="29"/>
      <c r="AH17" s="29"/>
      <c r="AI17" s="59"/>
      <c r="AJ17" s="59"/>
      <c r="AK17" s="58"/>
      <c r="AL17" s="49"/>
      <c r="AM17" s="59"/>
      <c r="AN17" s="5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30"/>
      <c r="BQ17" s="50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58"/>
      <c r="CW17" s="50"/>
    </row>
    <row r="18" spans="2:101" s="6" customFormat="1" ht="21.95" customHeight="1">
      <c r="B18" s="54" t="s">
        <v>25</v>
      </c>
      <c r="C18" s="55"/>
      <c r="D18" s="91">
        <f>DATE(2019,10,10)</f>
        <v>43748</v>
      </c>
      <c r="E18" s="92">
        <f>DATE(2019,11,13)</f>
        <v>43782</v>
      </c>
      <c r="F18" s="93">
        <v>22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30"/>
      <c r="AL18" s="49"/>
      <c r="AM18" s="29"/>
      <c r="AN18" s="56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30"/>
      <c r="BQ18" s="50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58"/>
      <c r="CW18" s="50"/>
    </row>
    <row r="19" spans="2:101" s="6" customFormat="1" ht="21.95" customHeight="1">
      <c r="B19" s="20" t="s">
        <v>36</v>
      </c>
      <c r="C19" s="36" t="s">
        <v>4</v>
      </c>
      <c r="D19" s="37">
        <f>DATE(2019,10,10)</f>
        <v>43748</v>
      </c>
      <c r="E19" s="90">
        <f>DATE(2018,10,15)</f>
        <v>43388</v>
      </c>
      <c r="F19" s="57">
        <v>3</v>
      </c>
      <c r="G19" s="29"/>
      <c r="H19" s="29"/>
      <c r="I19" s="29"/>
      <c r="J19" s="29"/>
      <c r="K19" s="29"/>
      <c r="L19" s="29"/>
      <c r="M19" s="29"/>
      <c r="N19" s="29"/>
      <c r="O19" s="29"/>
      <c r="P19" s="13"/>
      <c r="Q19" s="13"/>
      <c r="R19" s="81"/>
      <c r="S19" s="81"/>
      <c r="T19" s="81"/>
      <c r="U19" s="13"/>
      <c r="W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0"/>
      <c r="AL19" s="4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30"/>
      <c r="BQ19" s="50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58"/>
      <c r="CW19" s="50"/>
    </row>
    <row r="20" spans="2:101" s="6" customFormat="1" ht="21.95" customHeight="1">
      <c r="B20" s="20" t="s">
        <v>26</v>
      </c>
      <c r="C20" s="36" t="s">
        <v>4</v>
      </c>
      <c r="D20" s="37">
        <f>DATE(2019,10,16)</f>
        <v>43754</v>
      </c>
      <c r="E20" s="37">
        <f>DATE(2019,10,16)</f>
        <v>43754</v>
      </c>
      <c r="F20" s="57">
        <v>1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V20" s="13"/>
      <c r="W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0"/>
      <c r="AL20" s="4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30"/>
      <c r="BQ20" s="50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58"/>
      <c r="CW20" s="50"/>
    </row>
    <row r="21" spans="2:101" s="6" customFormat="1" ht="21.95" customHeight="1">
      <c r="B21" s="20" t="s">
        <v>51</v>
      </c>
      <c r="C21" s="36" t="s">
        <v>4</v>
      </c>
      <c r="D21" s="37">
        <f>DATE(2019,10,17)</f>
        <v>43755</v>
      </c>
      <c r="E21" s="37">
        <f>DATE(2019,11,13)</f>
        <v>43782</v>
      </c>
      <c r="F21" s="57">
        <v>18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W21" s="13"/>
      <c r="X21" s="13"/>
      <c r="Y21" s="81"/>
      <c r="Z21" s="81"/>
      <c r="AA21" s="13"/>
      <c r="AB21" s="13"/>
      <c r="AC21" s="13"/>
      <c r="AD21" s="13"/>
      <c r="AE21" s="13"/>
      <c r="AF21" s="81"/>
      <c r="AG21" s="81"/>
      <c r="AH21" s="13"/>
      <c r="AI21" s="13"/>
      <c r="AJ21" s="13"/>
      <c r="AK21" s="81"/>
      <c r="AL21" s="49"/>
      <c r="AM21" s="13"/>
      <c r="AN21" s="81"/>
      <c r="AO21" s="81"/>
      <c r="AP21" s="13"/>
      <c r="AQ21" s="13"/>
      <c r="AR21" s="13"/>
      <c r="AS21" s="13"/>
      <c r="AT21" s="13"/>
      <c r="AU21" s="81"/>
      <c r="AV21" s="81"/>
      <c r="AW21" s="81"/>
      <c r="AX21" s="13"/>
      <c r="AY21" s="15" t="s">
        <v>12</v>
      </c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30"/>
      <c r="BQ21" s="50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58"/>
      <c r="CW21" s="50"/>
    </row>
    <row r="22" spans="2:101" s="6" customFormat="1" ht="21.95" customHeight="1">
      <c r="B22" s="20" t="s">
        <v>57</v>
      </c>
      <c r="C22" s="55" t="s">
        <v>44</v>
      </c>
      <c r="D22" s="37">
        <f>DATE(2019,10,15)</f>
        <v>43753</v>
      </c>
      <c r="E22" s="37">
        <f>DATE(2019,10,15)</f>
        <v>43753</v>
      </c>
      <c r="F22" s="57">
        <v>1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U22" s="97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30"/>
      <c r="AL22" s="4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30"/>
      <c r="BQ22" s="50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58"/>
      <c r="CW22" s="50"/>
    </row>
    <row r="23" spans="2:101" s="6" customFormat="1" ht="21.95" customHeight="1">
      <c r="B23" s="20"/>
      <c r="C23" s="55"/>
      <c r="D23" s="37"/>
      <c r="E23" s="90"/>
      <c r="F23" s="57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30"/>
      <c r="AL23" s="4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30"/>
      <c r="BQ23" s="50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58"/>
      <c r="CW23" s="50"/>
    </row>
    <row r="24" spans="2:101" s="6" customFormat="1" ht="21.95" customHeight="1">
      <c r="B24" s="54" t="s">
        <v>27</v>
      </c>
      <c r="C24" s="36"/>
      <c r="D24" s="91">
        <f>DATE(2019,11,19)</f>
        <v>43788</v>
      </c>
      <c r="E24" s="91">
        <f>DATE(2019,11,21)</f>
        <v>43790</v>
      </c>
      <c r="F24" s="94">
        <v>4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30"/>
      <c r="AL24" s="4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30"/>
      <c r="BQ24" s="50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58"/>
      <c r="CW24" s="50"/>
    </row>
    <row r="25" spans="2:101" s="6" customFormat="1" ht="21.95" customHeight="1">
      <c r="B25" s="20" t="s">
        <v>52</v>
      </c>
      <c r="C25" s="36" t="s">
        <v>4</v>
      </c>
      <c r="D25" s="37">
        <f>DATE(2019,11,19)</f>
        <v>43788</v>
      </c>
      <c r="E25" s="37">
        <f>DATE(2019,11,19)</f>
        <v>43788</v>
      </c>
      <c r="F25" s="95">
        <v>1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30"/>
      <c r="AL25" s="4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13"/>
      <c r="BH25" s="29"/>
      <c r="BI25" s="29"/>
      <c r="BJ25" s="29"/>
      <c r="BK25" s="29"/>
      <c r="BL25" s="29"/>
      <c r="BM25" s="29"/>
      <c r="BN25" s="29"/>
      <c r="BO25" s="29"/>
      <c r="BP25" s="30"/>
      <c r="BQ25" s="50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58"/>
      <c r="CW25" s="50"/>
    </row>
    <row r="26" spans="2:101" s="6" customFormat="1" ht="21.95" customHeight="1">
      <c r="B26" s="20" t="s">
        <v>28</v>
      </c>
      <c r="C26" s="36" t="s">
        <v>4</v>
      </c>
      <c r="D26" s="37">
        <f>DATE(2019,11,20)</f>
        <v>43789</v>
      </c>
      <c r="E26" s="37">
        <f>DATE(2019,11,21)</f>
        <v>43790</v>
      </c>
      <c r="F26" s="57">
        <v>2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30"/>
      <c r="AL26" s="4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F26" s="13"/>
      <c r="BG26" s="13"/>
      <c r="BH26" s="29"/>
      <c r="BI26" s="29"/>
      <c r="BJ26" s="29"/>
      <c r="BK26" s="29"/>
      <c r="BL26" s="29"/>
      <c r="BM26" s="29"/>
      <c r="BN26" s="29"/>
      <c r="BO26" s="29"/>
      <c r="BP26" s="30"/>
      <c r="BQ26" s="50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58"/>
      <c r="CW26" s="50"/>
    </row>
    <row r="27" spans="2:101" s="6" customFormat="1" ht="21.95" customHeight="1">
      <c r="B27" s="20" t="s">
        <v>53</v>
      </c>
      <c r="C27" s="36" t="s">
        <v>4</v>
      </c>
      <c r="D27" s="37">
        <f>DATE(2019,11,22)</f>
        <v>43791</v>
      </c>
      <c r="E27" s="37">
        <f>DATE(2019,11,22)</f>
        <v>43791</v>
      </c>
      <c r="F27" s="57">
        <v>1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30"/>
      <c r="AL27" s="4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H27" s="13"/>
      <c r="BI27" s="29"/>
      <c r="BJ27" s="29"/>
      <c r="BK27" s="29"/>
      <c r="BL27" s="29"/>
      <c r="BM27" s="29"/>
      <c r="BN27" s="29"/>
      <c r="BO27" s="29"/>
      <c r="BP27" s="30"/>
      <c r="BQ27" s="50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58"/>
      <c r="CW27" s="50"/>
    </row>
    <row r="28" spans="2:101" s="6" customFormat="1" ht="21.95" customHeight="1">
      <c r="B28" s="60"/>
      <c r="C28" s="61"/>
      <c r="D28" s="61"/>
      <c r="E28" s="61"/>
      <c r="F28" s="6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30"/>
      <c r="AL28" s="4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30"/>
      <c r="BQ28" s="50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58"/>
      <c r="CW28" s="50"/>
    </row>
    <row r="29" spans="2:101" s="6" customFormat="1" ht="21.95" customHeight="1">
      <c r="B29" s="54" t="s">
        <v>29</v>
      </c>
      <c r="C29" s="55"/>
      <c r="D29" s="91">
        <f>DATE(2019,11,25)</f>
        <v>43794</v>
      </c>
      <c r="E29" s="91">
        <f>DATE(2019,11,28)</f>
        <v>43797</v>
      </c>
      <c r="F29" s="96">
        <v>3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4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30"/>
      <c r="BQ29" s="50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58"/>
      <c r="CW29" s="50"/>
    </row>
    <row r="30" spans="2:101" s="6" customFormat="1" ht="21.95" customHeight="1">
      <c r="B30" s="20" t="s">
        <v>54</v>
      </c>
      <c r="C30" s="36" t="s">
        <v>4</v>
      </c>
      <c r="D30" s="37">
        <f>DATE(2019,11,25)</f>
        <v>43794</v>
      </c>
      <c r="E30" s="37">
        <f>DATE(2019,11,28)</f>
        <v>43797</v>
      </c>
      <c r="F30" s="95">
        <v>3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30"/>
      <c r="AL30" s="4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I30" s="81"/>
      <c r="BJ30" s="81"/>
      <c r="BK30" s="13"/>
      <c r="BL30" s="13"/>
      <c r="BN30" s="15" t="s">
        <v>12</v>
      </c>
      <c r="BO30" s="29"/>
      <c r="BP30" s="29"/>
      <c r="BQ30" s="50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58"/>
      <c r="CW30" s="50"/>
    </row>
    <row r="31" spans="2:101" s="6" customFormat="1" ht="21.95" customHeight="1">
      <c r="B31" s="61"/>
      <c r="C31" s="61"/>
      <c r="D31" s="61"/>
      <c r="E31" s="61"/>
      <c r="F31" s="62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30"/>
      <c r="AL31" s="4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50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58"/>
      <c r="CW31" s="50"/>
    </row>
    <row r="32" spans="2:101" s="6" customFormat="1" ht="21.95" customHeight="1">
      <c r="B32" s="54" t="s">
        <v>30</v>
      </c>
      <c r="C32" s="55"/>
      <c r="D32" s="91">
        <f>DATE(2019,11,14)</f>
        <v>43783</v>
      </c>
      <c r="E32" s="92">
        <f>DATE(2019,11,18)</f>
        <v>43787</v>
      </c>
      <c r="F32" s="93">
        <v>3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30"/>
      <c r="AL32" s="4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50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58"/>
      <c r="CW32" s="50"/>
    </row>
    <row r="33" spans="2:101" s="6" customFormat="1" ht="21.95" customHeight="1">
      <c r="B33" s="20" t="s">
        <v>31</v>
      </c>
      <c r="C33" s="36" t="s">
        <v>4</v>
      </c>
      <c r="D33" s="37">
        <f>DATE(2019,11,14)</f>
        <v>43783</v>
      </c>
      <c r="E33" s="90">
        <f>DATE(2019,11,18)</f>
        <v>43787</v>
      </c>
      <c r="F33" s="57">
        <v>3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30"/>
      <c r="AL33" s="4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Z33" s="13"/>
      <c r="BA33" s="13"/>
      <c r="BB33" s="81"/>
      <c r="BC33" s="81"/>
      <c r="BD33" s="13"/>
      <c r="BE33" s="29"/>
      <c r="BJ33" s="29"/>
      <c r="BK33" s="29"/>
      <c r="BL33" s="29"/>
      <c r="BM33" s="29"/>
      <c r="BN33" s="29"/>
      <c r="BO33" s="29"/>
      <c r="BP33" s="29"/>
      <c r="BQ33" s="50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58"/>
      <c r="CW33" s="50"/>
    </row>
    <row r="34" spans="2:101" s="6" customFormat="1" ht="21.95" customHeight="1">
      <c r="B34" s="20"/>
      <c r="C34" s="36"/>
      <c r="D34" s="37"/>
      <c r="E34" s="37"/>
      <c r="F34" s="57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30"/>
      <c r="AL34" s="49"/>
      <c r="AM34" s="29"/>
      <c r="AN34" s="5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50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58"/>
      <c r="CW34" s="50"/>
    </row>
    <row r="35" spans="2:101" s="6" customFormat="1" ht="21.95" customHeight="1">
      <c r="B35" s="54" t="s">
        <v>37</v>
      </c>
      <c r="C35" s="36"/>
      <c r="D35" s="91">
        <f t="shared" ref="D35:E37" si="4">DATE(2019,11,26)</f>
        <v>43795</v>
      </c>
      <c r="E35" s="91">
        <f t="shared" si="4"/>
        <v>43795</v>
      </c>
      <c r="F35" s="93">
        <v>1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30"/>
      <c r="AL35" s="49"/>
      <c r="AM35" s="29"/>
      <c r="AN35" s="5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30"/>
      <c r="BQ35" s="50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58"/>
      <c r="CW35" s="50"/>
    </row>
    <row r="36" spans="2:101" s="6" customFormat="1" ht="21.95" customHeight="1">
      <c r="B36" s="20" t="s">
        <v>55</v>
      </c>
      <c r="C36" s="36" t="s">
        <v>4</v>
      </c>
      <c r="D36" s="37">
        <f t="shared" si="4"/>
        <v>43795</v>
      </c>
      <c r="E36" s="37">
        <f t="shared" si="4"/>
        <v>43795</v>
      </c>
      <c r="F36" s="57">
        <v>1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30"/>
      <c r="AL36" s="49"/>
      <c r="AM36" s="29"/>
      <c r="AN36" s="5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M36" s="13"/>
      <c r="BO36" s="29"/>
      <c r="BP36" s="30"/>
      <c r="BQ36" s="50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58"/>
      <c r="CW36" s="50"/>
    </row>
    <row r="37" spans="2:101" s="6" customFormat="1" ht="21.95" customHeight="1">
      <c r="B37" s="20" t="s">
        <v>56</v>
      </c>
      <c r="C37" s="55" t="s">
        <v>44</v>
      </c>
      <c r="D37" s="37">
        <f t="shared" si="4"/>
        <v>43795</v>
      </c>
      <c r="E37" s="37">
        <f t="shared" si="4"/>
        <v>43795</v>
      </c>
      <c r="F37" s="57">
        <v>1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30"/>
      <c r="AL37" s="49"/>
      <c r="AM37" s="29"/>
      <c r="AN37" s="5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M37" s="97"/>
      <c r="BO37" s="29"/>
      <c r="BP37" s="30"/>
      <c r="BQ37" s="50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58"/>
      <c r="CW37" s="50"/>
    </row>
    <row r="38" spans="2:101" s="6" customFormat="1" ht="21.95" customHeight="1">
      <c r="B38" s="60"/>
      <c r="C38" s="55"/>
      <c r="D38" s="37"/>
      <c r="E38" s="37"/>
      <c r="F38" s="57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30"/>
      <c r="AL38" s="49"/>
      <c r="AM38" s="29"/>
      <c r="AN38" s="5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30"/>
      <c r="BQ38" s="50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58"/>
      <c r="CW38" s="50"/>
    </row>
    <row r="39" spans="2:101" s="6" customFormat="1" ht="21.95" customHeight="1">
      <c r="B39" s="65" t="s">
        <v>41</v>
      </c>
      <c r="C39" s="61"/>
      <c r="D39" s="63">
        <f>DATE(2019,11,29)</f>
        <v>43798</v>
      </c>
      <c r="E39" s="63">
        <f>DATE(2019,12,3)</f>
        <v>43802</v>
      </c>
      <c r="F39" s="64">
        <v>3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30"/>
      <c r="AL39" s="4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30"/>
      <c r="BQ39" s="50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58"/>
      <c r="CW39" s="50"/>
    </row>
    <row r="40" spans="2:101" s="6" customFormat="1" ht="21.95" customHeight="1">
      <c r="B40" s="21" t="s">
        <v>32</v>
      </c>
      <c r="C40" s="55" t="s">
        <v>4</v>
      </c>
      <c r="D40" s="37">
        <f>DATE(2019,11,29)</f>
        <v>43798</v>
      </c>
      <c r="E40" s="37">
        <f>DATE(2019,11,29)</f>
        <v>43798</v>
      </c>
      <c r="F40" s="57">
        <v>1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30"/>
      <c r="AL40" s="4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30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O40" s="98"/>
      <c r="BP40" s="30"/>
      <c r="BQ40" s="50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58"/>
      <c r="CW40" s="50"/>
    </row>
    <row r="41" spans="2:101" s="6" customFormat="1" ht="21.95" customHeight="1">
      <c r="B41" s="21" t="s">
        <v>60</v>
      </c>
      <c r="C41" s="55" t="s">
        <v>44</v>
      </c>
      <c r="D41" s="37">
        <f>DATE(2019,12,2)</f>
        <v>43801</v>
      </c>
      <c r="E41" s="37">
        <f>DATE(2019,12,2)</f>
        <v>43801</v>
      </c>
      <c r="F41" s="57">
        <v>1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30"/>
      <c r="AL41" s="4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30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P41" s="81"/>
      <c r="BQ41" s="50"/>
      <c r="BR41" s="81"/>
      <c r="BS41" s="9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58"/>
      <c r="CW41" s="50"/>
    </row>
    <row r="42" spans="2:101" s="6" customFormat="1" ht="21.95" customHeight="1">
      <c r="B42" s="21" t="s">
        <v>58</v>
      </c>
      <c r="C42" s="55" t="s">
        <v>4</v>
      </c>
      <c r="D42" s="37">
        <f>DATE(2019,12,2)</f>
        <v>43801</v>
      </c>
      <c r="E42" s="37">
        <f>DATE(2019,12,2)</f>
        <v>43801</v>
      </c>
      <c r="F42" s="57">
        <v>1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30"/>
      <c r="AL42" s="4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P42" s="81"/>
      <c r="BQ42" s="50"/>
      <c r="BR42" s="81"/>
      <c r="BS42" s="14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58"/>
      <c r="CW42" s="50"/>
    </row>
    <row r="43" spans="2:101" s="6" customFormat="1" ht="21.95" customHeight="1">
      <c r="B43" s="21" t="s">
        <v>59</v>
      </c>
      <c r="C43" s="55" t="s">
        <v>4</v>
      </c>
      <c r="D43" s="37">
        <f>DATE(2019,12,3)</f>
        <v>43802</v>
      </c>
      <c r="E43" s="37">
        <f>DATE(2019,12,3)</f>
        <v>43802</v>
      </c>
      <c r="F43" s="57">
        <v>1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30"/>
      <c r="AL43" s="4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67"/>
      <c r="BE43" s="68"/>
      <c r="BF43" s="59"/>
      <c r="BG43" s="59"/>
      <c r="BH43" s="29"/>
      <c r="BI43" s="29"/>
      <c r="BJ43" s="29"/>
      <c r="BK43" s="29"/>
      <c r="BL43" s="29"/>
      <c r="BM43" s="29"/>
      <c r="BN43" s="29"/>
      <c r="BO43" s="29"/>
      <c r="BP43" s="30"/>
      <c r="BQ43" s="50"/>
      <c r="BT43" s="15" t="s">
        <v>12</v>
      </c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58"/>
      <c r="CW43" s="50"/>
    </row>
    <row r="44" spans="2:101" s="6" customFormat="1" ht="21.95" customHeight="1">
      <c r="B44" s="66"/>
      <c r="C44" s="61"/>
      <c r="D44" s="61"/>
      <c r="E44" s="61"/>
      <c r="F44" s="62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30"/>
      <c r="AL44" s="4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30"/>
      <c r="BQ44" s="50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58"/>
      <c r="CW44" s="50"/>
    </row>
    <row r="45" spans="2:101" s="6" customFormat="1" ht="21.95" customHeight="1">
      <c r="B45" s="69" t="s">
        <v>42</v>
      </c>
      <c r="C45" s="61"/>
      <c r="D45" s="63">
        <f>DATE(2019,12,10)</f>
        <v>43809</v>
      </c>
      <c r="E45" s="63">
        <f>DATE(2019,12,13)</f>
        <v>43812</v>
      </c>
      <c r="F45" s="64">
        <v>4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30"/>
      <c r="AL45" s="4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30"/>
      <c r="BQ45" s="50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58"/>
      <c r="CW45" s="50"/>
    </row>
    <row r="46" spans="2:101" s="6" customFormat="1" ht="21.95" customHeight="1">
      <c r="B46" s="21" t="s">
        <v>43</v>
      </c>
      <c r="C46" s="55" t="s">
        <v>4</v>
      </c>
      <c r="D46" s="37">
        <f>DATE(2018,12,10)</f>
        <v>43444</v>
      </c>
      <c r="E46" s="37">
        <f>DATE(2018,12,11)</f>
        <v>43445</v>
      </c>
      <c r="F46" s="57">
        <v>2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30"/>
      <c r="AL46" s="4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30"/>
      <c r="BQ46" s="50"/>
      <c r="BR46" s="29"/>
      <c r="BS46" s="29"/>
      <c r="BT46" s="29"/>
      <c r="BU46" s="29"/>
      <c r="BV46" s="29"/>
      <c r="BW46" s="29"/>
      <c r="BX46" s="29"/>
      <c r="BY46" s="29"/>
      <c r="BZ46" s="29"/>
      <c r="CA46" s="89"/>
      <c r="CB46" s="8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58"/>
      <c r="CW46" s="50"/>
    </row>
    <row r="47" spans="2:101" s="6" customFormat="1" ht="21.95" customHeight="1">
      <c r="B47" s="21" t="s">
        <v>61</v>
      </c>
      <c r="C47" s="55" t="s">
        <v>4</v>
      </c>
      <c r="D47" s="37">
        <f>DATE(2018,12,12)</f>
        <v>43446</v>
      </c>
      <c r="E47" s="37">
        <f>DATE(2018,12,12)</f>
        <v>43446</v>
      </c>
      <c r="F47" s="57">
        <v>1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30"/>
      <c r="AL47" s="4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30"/>
      <c r="BQ47" s="50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8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58"/>
      <c r="CW47" s="50"/>
    </row>
    <row r="48" spans="2:101" s="6" customFormat="1" ht="21.95" customHeight="1">
      <c r="B48" s="21" t="s">
        <v>45</v>
      </c>
      <c r="C48" s="55" t="s">
        <v>4</v>
      </c>
      <c r="D48" s="37">
        <f>DATE(2018,12,13)</f>
        <v>43447</v>
      </c>
      <c r="E48" s="37">
        <f>DATE(2018,12,13)</f>
        <v>43447</v>
      </c>
      <c r="F48" s="57">
        <v>1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30"/>
      <c r="AL48" s="4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30"/>
      <c r="BQ48" s="50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15" t="s">
        <v>12</v>
      </c>
      <c r="CE48" s="29"/>
      <c r="CF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58"/>
      <c r="CW48" s="50"/>
    </row>
    <row r="49" spans="2:101" s="6" customFormat="1" ht="21.95" customHeight="1">
      <c r="B49" s="16"/>
      <c r="F49" s="7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5"/>
      <c r="AL49" s="49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5"/>
      <c r="BQ49" s="5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29"/>
      <c r="CC49" s="10"/>
      <c r="CD49" s="10"/>
      <c r="CE49" s="29"/>
      <c r="CF49" s="29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2"/>
      <c r="CW49" s="4"/>
    </row>
    <row r="50" spans="2:101" s="6" customFormat="1" ht="21.95" customHeight="1">
      <c r="C50" s="106"/>
      <c r="D50" s="105"/>
      <c r="F50" s="7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5"/>
      <c r="AL50" s="49"/>
      <c r="AM50" s="10"/>
      <c r="AN50" s="10"/>
      <c r="AO50" s="10"/>
      <c r="AP50" s="10"/>
      <c r="AQ50" s="11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5"/>
      <c r="BQ50" s="5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2"/>
      <c r="CW50" s="4"/>
    </row>
    <row r="51" spans="2:101" s="6" customFormat="1" ht="21.95" customHeight="1">
      <c r="C51" s="108" t="s">
        <v>47</v>
      </c>
      <c r="D51" s="109" t="s">
        <v>62</v>
      </c>
      <c r="F51" s="7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5"/>
      <c r="AL51" s="49"/>
      <c r="AM51" s="10"/>
      <c r="AN51" s="10"/>
      <c r="AO51" s="10"/>
      <c r="AP51" s="10"/>
      <c r="AQ51" s="11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5"/>
      <c r="BQ51" s="5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2"/>
      <c r="CW51" s="4"/>
    </row>
    <row r="52" spans="2:101" s="6" customFormat="1" ht="21.95" customHeight="1">
      <c r="C52" s="104"/>
      <c r="D52" s="107"/>
      <c r="F52" s="7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5"/>
      <c r="AL52" s="49"/>
      <c r="AM52" s="10"/>
      <c r="AN52" s="10"/>
      <c r="AO52" s="10"/>
      <c r="AP52" s="10"/>
      <c r="AQ52" s="11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5"/>
      <c r="BQ52" s="5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2"/>
      <c r="CW52" s="4"/>
    </row>
    <row r="53" spans="2:101" s="6" customFormat="1">
      <c r="F53" s="7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5"/>
      <c r="AL53" s="49"/>
      <c r="AM53" s="10"/>
      <c r="AN53" s="10"/>
      <c r="AO53" s="10"/>
      <c r="AP53" s="10"/>
      <c r="AQ53" s="11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5"/>
      <c r="BQ53" s="5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2"/>
      <c r="CW53" s="4"/>
    </row>
    <row r="54" spans="2:101" s="6" customFormat="1">
      <c r="F54" s="7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5"/>
      <c r="AL54" s="49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5"/>
      <c r="BQ54" s="5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2"/>
      <c r="CW54" s="4"/>
    </row>
    <row r="55" spans="2:101" s="6" customFormat="1">
      <c r="F55" s="7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5"/>
      <c r="AL55" s="49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5"/>
      <c r="BQ55" s="5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2"/>
      <c r="CW55" s="4"/>
    </row>
    <row r="56" spans="2:101" s="6" customFormat="1">
      <c r="F56" s="7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5"/>
      <c r="AL56" s="49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5"/>
      <c r="BQ56" s="5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2"/>
      <c r="CW56" s="4"/>
    </row>
    <row r="57" spans="2:101" s="6" customFormat="1">
      <c r="F57" s="7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5"/>
      <c r="AL57" s="49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5"/>
      <c r="BQ57" s="5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2"/>
      <c r="CW57" s="4"/>
    </row>
    <row r="58" spans="2:101" s="6" customFormat="1">
      <c r="F58" s="7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5"/>
      <c r="AL58" s="49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5"/>
      <c r="BQ58" s="5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2"/>
      <c r="CW58" s="4"/>
    </row>
    <row r="59" spans="2:101" s="6" customFormat="1">
      <c r="F59" s="7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5"/>
      <c r="AL59" s="49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5"/>
      <c r="BQ59" s="5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2"/>
      <c r="CW59" s="4"/>
    </row>
    <row r="60" spans="2:101" s="6" customFormat="1">
      <c r="F60" s="7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5"/>
      <c r="AL60" s="49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5"/>
      <c r="BQ60" s="5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2"/>
      <c r="CW60" s="4"/>
    </row>
    <row r="61" spans="2:101" s="6" customFormat="1">
      <c r="F61" s="7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5"/>
      <c r="AL61" s="49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5"/>
      <c r="BQ61" s="5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2"/>
      <c r="CW61" s="4"/>
    </row>
    <row r="62" spans="2:101" s="6" customFormat="1"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5"/>
      <c r="AL62" s="77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5"/>
      <c r="BQ62" s="5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2"/>
      <c r="CW62" s="79"/>
    </row>
    <row r="63" spans="2:101"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78"/>
      <c r="AL63" s="78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78"/>
      <c r="BQ63" s="80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80"/>
    </row>
    <row r="64" spans="2:101"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78"/>
      <c r="AL64" s="78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78"/>
      <c r="BQ64" s="80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80"/>
    </row>
    <row r="65" spans="7:101"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78"/>
      <c r="AL65" s="78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78"/>
      <c r="BQ65" s="80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80"/>
    </row>
    <row r="66" spans="7:101"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78"/>
      <c r="AL66" s="78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78"/>
      <c r="BQ66" s="80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80"/>
    </row>
    <row r="67" spans="7:101"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78"/>
      <c r="AL67" s="78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78"/>
      <c r="BQ67" s="80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80"/>
    </row>
    <row r="68" spans="7:101"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78"/>
      <c r="AL68" s="78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78"/>
      <c r="BQ68" s="80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80"/>
    </row>
    <row r="69" spans="7:101"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78"/>
      <c r="AL69" s="78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78"/>
      <c r="BQ69" s="80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80"/>
    </row>
    <row r="70" spans="7:101"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78"/>
      <c r="AL70" s="78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78"/>
      <c r="BQ70" s="80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80"/>
    </row>
    <row r="71" spans="7:101"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78"/>
      <c r="AL71" s="78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78"/>
      <c r="BQ71" s="80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80"/>
    </row>
    <row r="72" spans="7:101"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78"/>
      <c r="AL72" s="78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78"/>
      <c r="BQ72" s="80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80"/>
    </row>
    <row r="73" spans="7:101"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78"/>
      <c r="AL73" s="78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78"/>
      <c r="BQ73" s="80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80"/>
    </row>
    <row r="74" spans="7:101"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78"/>
      <c r="AL74" s="78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78"/>
      <c r="BQ74" s="80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80"/>
    </row>
    <row r="75" spans="7:101"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78"/>
      <c r="AL75" s="78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78"/>
      <c r="BQ75" s="80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80"/>
    </row>
    <row r="76" spans="7:101"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78"/>
      <c r="AL76" s="78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78"/>
      <c r="BQ76" s="80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80"/>
    </row>
    <row r="77" spans="7:101"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78"/>
      <c r="AL77" s="78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78"/>
      <c r="BQ77" s="80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80"/>
    </row>
    <row r="78" spans="7:101"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78"/>
      <c r="AL78" s="78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78"/>
      <c r="BQ78" s="80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80"/>
    </row>
    <row r="79" spans="7:101"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78"/>
      <c r="AL79" s="78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78"/>
      <c r="BQ79" s="80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80"/>
    </row>
    <row r="80" spans="7:101"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78"/>
      <c r="AL80" s="78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78"/>
      <c r="BQ80" s="80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80"/>
    </row>
    <row r="81" spans="7:101"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78"/>
      <c r="AL81" s="78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78"/>
      <c r="BQ81" s="80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80"/>
    </row>
    <row r="82" spans="7:101"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78"/>
      <c r="AL82" s="78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78"/>
      <c r="BQ82" s="80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80"/>
    </row>
    <row r="83" spans="7:101"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78"/>
      <c r="AL83" s="78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78"/>
      <c r="BQ83" s="80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80"/>
    </row>
    <row r="84" spans="7:101"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78"/>
      <c r="AL84" s="78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78"/>
      <c r="BQ84" s="80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80"/>
    </row>
    <row r="85" spans="7:101"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78"/>
      <c r="AL85" s="78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78"/>
      <c r="BQ85" s="80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80"/>
    </row>
    <row r="86" spans="7:101"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78"/>
      <c r="AL86" s="78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78"/>
      <c r="BQ86" s="80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80"/>
    </row>
    <row r="87" spans="7:101"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78"/>
      <c r="AL87" s="78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78"/>
      <c r="BQ87" s="80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80"/>
    </row>
    <row r="88" spans="7:101"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78"/>
      <c r="AL88" s="78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78"/>
      <c r="BQ88" s="80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80"/>
    </row>
    <row r="89" spans="7:101"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78"/>
      <c r="AL89" s="78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78"/>
      <c r="BQ89" s="80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80"/>
    </row>
    <row r="90" spans="7:101"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78"/>
      <c r="AL90" s="78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78"/>
      <c r="BQ90" s="80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80"/>
    </row>
    <row r="91" spans="7:101"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78"/>
      <c r="AL91" s="78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78"/>
      <c r="BQ91" s="80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80"/>
    </row>
    <row r="92" spans="7:101"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78"/>
      <c r="AL92" s="78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78"/>
      <c r="BQ92" s="80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80"/>
    </row>
    <row r="93" spans="7:101"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78"/>
      <c r="AL93" s="78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78"/>
      <c r="BQ93" s="80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80"/>
    </row>
    <row r="94" spans="7:101"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78"/>
      <c r="AL94" s="78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78"/>
      <c r="BQ94" s="80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80"/>
    </row>
    <row r="95" spans="7:101"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78"/>
      <c r="AL95" s="78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78"/>
      <c r="BQ95" s="80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80"/>
    </row>
    <row r="96" spans="7:101"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78"/>
      <c r="AL96" s="78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78"/>
      <c r="BQ96" s="80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80"/>
    </row>
    <row r="97" spans="7:101"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78"/>
      <c r="AL97" s="78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78"/>
      <c r="BQ97" s="80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80"/>
    </row>
    <row r="98" spans="7:101"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78"/>
      <c r="AL98" s="78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78"/>
      <c r="BQ98" s="80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80"/>
    </row>
    <row r="99" spans="7:101"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78"/>
      <c r="AL99" s="78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78"/>
      <c r="BQ99" s="80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80"/>
    </row>
    <row r="100" spans="7:101"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78"/>
      <c r="AL100" s="78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78"/>
      <c r="BQ100" s="80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80"/>
    </row>
    <row r="101" spans="7:101"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78"/>
      <c r="AL101" s="78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78"/>
      <c r="BQ101" s="80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80"/>
    </row>
    <row r="102" spans="7:101"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78"/>
      <c r="AL102" s="78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78"/>
      <c r="BQ102" s="80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80"/>
    </row>
    <row r="103" spans="7:101"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78"/>
      <c r="AL103" s="78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78"/>
      <c r="BQ103" s="80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80"/>
    </row>
    <row r="104" spans="7:101"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78"/>
      <c r="AL104" s="78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78"/>
      <c r="BQ104" s="80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80"/>
    </row>
    <row r="105" spans="7:101"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78"/>
      <c r="AL105" s="78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78"/>
      <c r="BQ105" s="80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80"/>
    </row>
    <row r="106" spans="7:101"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78"/>
      <c r="AL106" s="78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78"/>
      <c r="BQ106" s="80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80"/>
    </row>
    <row r="107" spans="7:101"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78"/>
      <c r="AL107" s="78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78"/>
      <c r="BQ107" s="80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80"/>
    </row>
    <row r="108" spans="7:101"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78"/>
      <c r="AL108" s="78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78"/>
      <c r="BQ108" s="80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80"/>
    </row>
    <row r="109" spans="7:101"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78"/>
      <c r="AL109" s="78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78"/>
      <c r="BQ109" s="80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80"/>
    </row>
    <row r="110" spans="7:101"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78"/>
      <c r="AL110" s="78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78"/>
      <c r="BQ110" s="80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80"/>
    </row>
    <row r="111" spans="7:101"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78"/>
      <c r="AL111" s="78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78"/>
      <c r="BQ111" s="80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80"/>
    </row>
    <row r="112" spans="7:101"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78"/>
      <c r="AL112" s="78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78"/>
      <c r="BQ112" s="80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80"/>
    </row>
    <row r="113" spans="7:101"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78"/>
      <c r="AL113" s="78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78"/>
      <c r="BQ113" s="80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80"/>
    </row>
    <row r="114" spans="7:101"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78"/>
      <c r="AL114" s="78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78"/>
      <c r="BQ114" s="80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80"/>
    </row>
    <row r="115" spans="7:101"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78"/>
      <c r="AL115" s="78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78"/>
      <c r="BQ115" s="80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80"/>
    </row>
    <row r="116" spans="7:101"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78"/>
      <c r="AL116" s="78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78"/>
      <c r="BQ116" s="80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80"/>
    </row>
    <row r="117" spans="7:101"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78"/>
      <c r="AL117" s="78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78"/>
      <c r="BQ117" s="80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80"/>
    </row>
    <row r="118" spans="7:101"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78"/>
      <c r="AL118" s="78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78"/>
      <c r="BQ118" s="80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80"/>
    </row>
    <row r="119" spans="7:101"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78"/>
      <c r="AL119" s="78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78"/>
      <c r="BQ119" s="80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80"/>
    </row>
    <row r="120" spans="7:101"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78"/>
      <c r="AL120" s="78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78"/>
      <c r="BQ120" s="80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80"/>
    </row>
    <row r="121" spans="7:101"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78"/>
      <c r="AL121" s="78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78"/>
      <c r="BQ121" s="80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80"/>
    </row>
    <row r="122" spans="7:101"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78"/>
      <c r="AL122" s="78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78"/>
      <c r="BQ122" s="80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80"/>
    </row>
    <row r="123" spans="7:101"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78"/>
      <c r="AL123" s="78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78"/>
      <c r="BQ123" s="80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80"/>
    </row>
    <row r="124" spans="7:101"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78"/>
      <c r="AL124" s="78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78"/>
      <c r="BQ124" s="80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80"/>
    </row>
    <row r="125" spans="7:101"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78"/>
      <c r="AL125" s="78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78"/>
      <c r="BQ125" s="80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80"/>
    </row>
    <row r="126" spans="7:101"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78"/>
      <c r="AL126" s="78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78"/>
      <c r="BQ126" s="80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80"/>
    </row>
    <row r="127" spans="7:101"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78"/>
      <c r="AL127" s="78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78"/>
      <c r="BQ127" s="80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80"/>
    </row>
    <row r="128" spans="7:101"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78"/>
      <c r="AL128" s="78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78"/>
      <c r="BQ128" s="80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80"/>
    </row>
    <row r="129" spans="7:101"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78"/>
      <c r="AL129" s="78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78"/>
      <c r="BQ129" s="80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80"/>
    </row>
    <row r="130" spans="7:101"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78"/>
      <c r="AL130" s="78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78"/>
      <c r="BQ130" s="80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80"/>
    </row>
    <row r="131" spans="7:101"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78"/>
      <c r="AL131" s="78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78"/>
      <c r="BQ131" s="80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80"/>
    </row>
    <row r="132" spans="7:101"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78"/>
      <c r="AL132" s="78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78"/>
      <c r="BQ132" s="80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80"/>
    </row>
    <row r="133" spans="7:101"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78"/>
      <c r="AL133" s="78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78"/>
      <c r="BQ133" s="80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80"/>
    </row>
    <row r="134" spans="7:101"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78"/>
      <c r="AL134" s="78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78"/>
      <c r="BQ134" s="80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80"/>
    </row>
    <row r="135" spans="7:101"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78"/>
      <c r="AL135" s="78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78"/>
      <c r="BQ135" s="80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80"/>
    </row>
    <row r="136" spans="7:101"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78"/>
      <c r="AL136" s="78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78"/>
      <c r="BQ136" s="80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80"/>
    </row>
    <row r="137" spans="7:101"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78"/>
      <c r="AL137" s="78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78"/>
      <c r="BQ137" s="80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80"/>
    </row>
    <row r="138" spans="7:101"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78"/>
      <c r="AL138" s="78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78"/>
      <c r="BQ138" s="80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80"/>
    </row>
    <row r="139" spans="7:101"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78"/>
      <c r="AL139" s="78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78"/>
      <c r="BQ139" s="80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80"/>
    </row>
    <row r="140" spans="7:101"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78"/>
      <c r="AL140" s="78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78"/>
      <c r="BQ140" s="80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80"/>
    </row>
    <row r="141" spans="7:101"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78"/>
      <c r="AL141" s="78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78"/>
      <c r="BQ141" s="80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80"/>
    </row>
    <row r="142" spans="7:101"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78"/>
      <c r="AL142" s="78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78"/>
      <c r="BQ142" s="80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80"/>
    </row>
    <row r="143" spans="7:101"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78"/>
      <c r="AL143" s="78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78"/>
      <c r="BQ143" s="80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80"/>
    </row>
    <row r="144" spans="7:101"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78"/>
      <c r="AL144" s="78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78"/>
      <c r="BQ144" s="80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80"/>
    </row>
    <row r="145" spans="7:101"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78"/>
      <c r="AL145" s="78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78"/>
      <c r="BQ145" s="80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80"/>
    </row>
    <row r="146" spans="7:101"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78"/>
      <c r="AL146" s="78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78"/>
      <c r="BQ146" s="80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80"/>
    </row>
    <row r="147" spans="7:101"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78"/>
      <c r="AL147" s="78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78"/>
      <c r="BQ147" s="80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80"/>
    </row>
    <row r="148" spans="7:101"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78"/>
      <c r="AL148" s="78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78"/>
      <c r="BQ148" s="80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80"/>
    </row>
    <row r="149" spans="7:101"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78"/>
      <c r="AL149" s="78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78"/>
      <c r="BQ149" s="80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80"/>
    </row>
    <row r="150" spans="7:101"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78"/>
      <c r="AL150" s="78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78"/>
      <c r="BQ150" s="80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80"/>
    </row>
    <row r="151" spans="7:101"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78"/>
      <c r="AL151" s="78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78"/>
      <c r="BQ151" s="80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80"/>
    </row>
    <row r="152" spans="7:101"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78"/>
      <c r="AL152" s="78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78"/>
      <c r="BQ152" s="80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80"/>
    </row>
    <row r="153" spans="7:101"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78"/>
      <c r="AL153" s="78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78"/>
      <c r="BQ153" s="80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80"/>
    </row>
    <row r="154" spans="7:101"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78"/>
      <c r="AL154" s="78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78"/>
      <c r="BQ154" s="80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80"/>
    </row>
    <row r="155" spans="7:101"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78"/>
      <c r="AL155" s="78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78"/>
      <c r="BQ155" s="80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80"/>
    </row>
    <row r="156" spans="7:101"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78"/>
      <c r="AL156" s="78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78"/>
      <c r="BQ156" s="80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80"/>
    </row>
    <row r="157" spans="7:101"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78"/>
      <c r="AL157" s="78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78"/>
      <c r="BQ157" s="80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80"/>
    </row>
    <row r="158" spans="7:101"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78"/>
      <c r="AL158" s="78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78"/>
      <c r="BQ158" s="80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80"/>
    </row>
    <row r="159" spans="7:101"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78"/>
      <c r="AL159" s="78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78"/>
      <c r="BQ159" s="80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80"/>
    </row>
    <row r="160" spans="7:101"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78"/>
      <c r="AL160" s="78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78"/>
      <c r="BQ160" s="80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80"/>
    </row>
    <row r="161" spans="7:101"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78"/>
      <c r="AL161" s="78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78"/>
      <c r="BQ161" s="80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80"/>
    </row>
    <row r="162" spans="7:101"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78"/>
      <c r="AL162" s="78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78"/>
      <c r="BQ162" s="80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80"/>
    </row>
    <row r="163" spans="7:101"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78"/>
      <c r="AL163" s="78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78"/>
      <c r="BQ163" s="80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80"/>
    </row>
    <row r="164" spans="7:101"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78"/>
      <c r="AL164" s="78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78"/>
      <c r="BQ164" s="80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80"/>
    </row>
    <row r="165" spans="7:101"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78"/>
      <c r="AL165" s="78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78"/>
      <c r="BQ165" s="80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80"/>
    </row>
    <row r="166" spans="7:101"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78"/>
      <c r="AL166" s="78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78"/>
      <c r="BQ166" s="80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80"/>
    </row>
    <row r="167" spans="7:101"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78"/>
      <c r="AL167" s="78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78"/>
      <c r="BQ167" s="80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80"/>
    </row>
    <row r="168" spans="7:101"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78"/>
      <c r="AL168" s="78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78"/>
      <c r="BQ168" s="80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80"/>
    </row>
    <row r="169" spans="7:101"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78"/>
      <c r="AL169" s="78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78"/>
      <c r="BQ169" s="80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80"/>
    </row>
    <row r="170" spans="7:101"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78"/>
      <c r="AL170" s="78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78"/>
      <c r="BQ170" s="80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80"/>
    </row>
    <row r="171" spans="7:101"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78"/>
      <c r="AL171" s="78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78"/>
      <c r="BQ171" s="80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80"/>
    </row>
    <row r="172" spans="7:101"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78"/>
      <c r="AL172" s="78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78"/>
      <c r="BQ172" s="80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80"/>
    </row>
    <row r="173" spans="7:101"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78"/>
      <c r="AL173" s="78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78"/>
      <c r="BQ173" s="80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80"/>
    </row>
    <row r="174" spans="7:101"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78"/>
      <c r="AL174" s="78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78"/>
      <c r="BQ174" s="80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80"/>
    </row>
    <row r="175" spans="7:101"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78"/>
      <c r="AL175" s="78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78"/>
      <c r="BQ175" s="80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80"/>
    </row>
    <row r="176" spans="7:101"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78"/>
      <c r="AL176" s="78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78"/>
      <c r="BQ176" s="80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80"/>
    </row>
    <row r="177" spans="7:101"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78"/>
      <c r="AL177" s="78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78"/>
      <c r="BQ177" s="80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80"/>
    </row>
    <row r="178" spans="7:101"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78"/>
      <c r="AL178" s="78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78"/>
      <c r="BQ178" s="80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80"/>
    </row>
    <row r="179" spans="7:101"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78"/>
      <c r="AL179" s="78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78"/>
      <c r="BQ179" s="80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80"/>
    </row>
    <row r="180" spans="7:101"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78"/>
      <c r="AL180" s="78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78"/>
      <c r="BQ180" s="80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80"/>
    </row>
    <row r="181" spans="7:101"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78"/>
      <c r="AL181" s="78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78"/>
      <c r="BQ181" s="80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80"/>
    </row>
    <row r="182" spans="7:101"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78"/>
      <c r="AL182" s="78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78"/>
      <c r="BQ182" s="80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80"/>
    </row>
    <row r="183" spans="7:101"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78"/>
      <c r="AL183" s="78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78"/>
      <c r="BQ183" s="80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80"/>
    </row>
    <row r="184" spans="7:101"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78"/>
      <c r="AL184" s="78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78"/>
      <c r="BQ184" s="80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80"/>
    </row>
    <row r="185" spans="7:101"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78"/>
      <c r="AL185" s="78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78"/>
      <c r="BQ185" s="80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80"/>
    </row>
    <row r="186" spans="7:101"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78"/>
      <c r="AL186" s="78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78"/>
      <c r="BQ186" s="80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80"/>
    </row>
    <row r="187" spans="7:101"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78"/>
      <c r="AL187" s="78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78"/>
      <c r="BQ187" s="80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80"/>
    </row>
    <row r="188" spans="7:101"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78"/>
      <c r="AL188" s="78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78"/>
      <c r="BQ188" s="80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80"/>
    </row>
    <row r="189" spans="7:101"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78"/>
      <c r="AL189" s="78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78"/>
      <c r="BQ189" s="80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80"/>
    </row>
    <row r="190" spans="7:101"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78"/>
      <c r="AL190" s="78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78"/>
      <c r="BQ190" s="80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80"/>
    </row>
    <row r="191" spans="7:101"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78"/>
      <c r="AL191" s="78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78"/>
      <c r="BQ191" s="80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80"/>
    </row>
    <row r="192" spans="7:101"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78"/>
      <c r="AL192" s="78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78"/>
      <c r="BQ192" s="80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80"/>
    </row>
    <row r="193" spans="7:101"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78"/>
      <c r="AL193" s="78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78"/>
      <c r="BQ193" s="80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80"/>
    </row>
    <row r="194" spans="7:101"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78"/>
      <c r="AL194" s="78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78"/>
      <c r="BQ194" s="80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80"/>
    </row>
    <row r="195" spans="7:101"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78"/>
      <c r="AL195" s="78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78"/>
      <c r="BQ195" s="80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80"/>
    </row>
    <row r="196" spans="7:101"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78"/>
      <c r="AL196" s="78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78"/>
      <c r="BQ196" s="80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80"/>
    </row>
    <row r="197" spans="7:101"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78"/>
      <c r="AL197" s="78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78"/>
      <c r="BQ197" s="80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80"/>
    </row>
    <row r="198" spans="7:101"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78"/>
      <c r="AL198" s="78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78"/>
      <c r="BQ198" s="80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80"/>
    </row>
    <row r="199" spans="7:101"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78"/>
      <c r="AL199" s="78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78"/>
      <c r="BQ199" s="80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80"/>
    </row>
    <row r="200" spans="7:101"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78"/>
      <c r="AL200" s="78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78"/>
      <c r="BQ200" s="80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80"/>
    </row>
    <row r="201" spans="7:101"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78"/>
      <c r="AL201" s="78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78"/>
      <c r="BQ201" s="80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80"/>
    </row>
    <row r="202" spans="7:101"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78"/>
      <c r="AL202" s="78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78"/>
      <c r="BQ202" s="80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80"/>
    </row>
    <row r="203" spans="7:101"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78"/>
      <c r="AL203" s="78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78"/>
      <c r="BQ203" s="80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80"/>
    </row>
    <row r="204" spans="7:101"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78"/>
      <c r="AL204" s="78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78"/>
      <c r="BQ204" s="78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</row>
    <row r="205" spans="7:101"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78"/>
      <c r="AL205" s="78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78"/>
      <c r="BQ205" s="78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</row>
    <row r="206" spans="7:101"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78"/>
      <c r="AL206" s="78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78"/>
      <c r="BQ206" s="78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</row>
    <row r="207" spans="7:101"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78"/>
      <c r="AL207" s="78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78"/>
      <c r="BQ207" s="78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</row>
    <row r="208" spans="7:101"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78"/>
      <c r="AL208" s="78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78"/>
      <c r="BQ208" s="78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</row>
    <row r="209" spans="7:100"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78"/>
      <c r="AL209" s="78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78"/>
      <c r="BQ209" s="78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</row>
    <row r="210" spans="7:100"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78"/>
      <c r="AL210" s="78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78"/>
      <c r="BQ210" s="78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</row>
    <row r="211" spans="7:100"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78"/>
      <c r="AL211" s="78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78"/>
      <c r="BQ211" s="78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</row>
    <row r="212" spans="7:100"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78"/>
      <c r="AL212" s="78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78"/>
      <c r="BQ212" s="78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</row>
    <row r="213" spans="7:100"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78"/>
      <c r="AL213" s="78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78"/>
      <c r="BQ213" s="78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</row>
    <row r="214" spans="7:100"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78"/>
      <c r="AL214" s="78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78"/>
      <c r="BQ214" s="78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</row>
    <row r="215" spans="7:100"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78"/>
      <c r="AL215" s="78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78"/>
      <c r="BQ215" s="78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</row>
    <row r="216" spans="7:100"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78"/>
      <c r="AL216" s="78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78"/>
      <c r="BQ216" s="78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</row>
    <row r="217" spans="7:100"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78"/>
      <c r="AL217" s="78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78"/>
      <c r="BQ217" s="78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</row>
    <row r="218" spans="7:100"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78"/>
      <c r="AL218" s="78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78"/>
      <c r="BQ218" s="78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</row>
    <row r="219" spans="7:100"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78"/>
      <c r="AL219" s="78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78"/>
      <c r="BQ219" s="78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</row>
    <row r="220" spans="7:100"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78"/>
      <c r="AL220" s="78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78"/>
      <c r="BQ220" s="78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</row>
    <row r="221" spans="7:100"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78"/>
      <c r="AL221" s="78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78"/>
      <c r="BQ221" s="78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</row>
    <row r="222" spans="7:100"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78"/>
      <c r="AL222" s="78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78"/>
      <c r="BQ222" s="78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</row>
    <row r="223" spans="7:100"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78"/>
      <c r="AL223" s="78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78"/>
      <c r="BQ223" s="78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</row>
    <row r="224" spans="7:100"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78"/>
      <c r="AL224" s="78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78"/>
      <c r="BQ224" s="78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</row>
    <row r="225" spans="7:100"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78"/>
      <c r="AL225" s="78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78"/>
      <c r="BQ225" s="78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</row>
    <row r="226" spans="7:100"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78"/>
      <c r="AL226" s="78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78"/>
      <c r="BQ226" s="78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</row>
    <row r="227" spans="7:100"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78"/>
      <c r="AL227" s="78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78"/>
      <c r="BQ227" s="78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</row>
    <row r="228" spans="7:100"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78"/>
      <c r="AL228" s="78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78"/>
      <c r="BQ228" s="78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</row>
    <row r="229" spans="7:100"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78"/>
      <c r="AL229" s="78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78"/>
      <c r="BQ229" s="78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</row>
    <row r="230" spans="7:100"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78"/>
      <c r="AL230" s="78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78"/>
      <c r="BQ230" s="78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</row>
    <row r="231" spans="7:100"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78"/>
      <c r="AL231" s="78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78"/>
      <c r="BQ231" s="78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</row>
    <row r="232" spans="7:100"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78"/>
      <c r="AL232" s="78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78"/>
      <c r="BQ232" s="78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</row>
    <row r="233" spans="7:100"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78"/>
      <c r="AL233" s="78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78"/>
      <c r="BQ233" s="78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</row>
    <row r="234" spans="7:100"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78"/>
      <c r="AL234" s="78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78"/>
      <c r="BQ234" s="78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</row>
    <row r="235" spans="7:100"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78"/>
      <c r="AL235" s="78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78"/>
      <c r="BQ235" s="78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</row>
    <row r="236" spans="7:100"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78"/>
      <c r="AL236" s="78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78"/>
      <c r="BQ236" s="78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</row>
    <row r="237" spans="7:100"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78"/>
      <c r="AL237" s="78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78"/>
      <c r="BQ237" s="78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</row>
    <row r="238" spans="7:100"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78"/>
      <c r="AL238" s="78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78"/>
      <c r="BQ238" s="78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</row>
    <row r="239" spans="7:100"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78"/>
      <c r="AL239" s="78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78"/>
      <c r="BQ239" s="78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</row>
    <row r="240" spans="7:100"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78"/>
      <c r="AL240" s="78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78"/>
      <c r="BQ240" s="78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</row>
    <row r="241" spans="7:100"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78"/>
      <c r="AL241" s="78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78"/>
      <c r="BQ241" s="78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</row>
    <row r="242" spans="7:100"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78"/>
      <c r="AL242" s="78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78"/>
      <c r="BQ242" s="78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</row>
    <row r="243" spans="7:100"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78"/>
      <c r="AL243" s="78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78"/>
      <c r="BQ243" s="78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</row>
    <row r="244" spans="7:100"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78"/>
      <c r="AL244" s="78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78"/>
      <c r="BQ244" s="78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</row>
    <row r="245" spans="7:100"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78"/>
      <c r="AL245" s="78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78"/>
      <c r="BQ245" s="78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</row>
    <row r="246" spans="7:100"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78"/>
      <c r="AL246" s="78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78"/>
      <c r="BQ246" s="78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</row>
    <row r="247" spans="7:100"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78"/>
      <c r="AL247" s="78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78"/>
      <c r="BQ247" s="78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</row>
    <row r="248" spans="7:100"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78"/>
      <c r="AL248" s="78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78"/>
      <c r="BQ248" s="78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</row>
    <row r="249" spans="7:100"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78"/>
      <c r="AL249" s="78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78"/>
      <c r="BQ249" s="78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</row>
    <row r="250" spans="7:100"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78"/>
      <c r="AL250" s="78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78"/>
      <c r="BQ250" s="78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</row>
    <row r="251" spans="7:100"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78"/>
      <c r="AL251" s="78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78"/>
      <c r="BQ251" s="78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</row>
    <row r="252" spans="7:100"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78"/>
      <c r="AL252" s="78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78"/>
      <c r="BQ252" s="78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</row>
    <row r="253" spans="7:100"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78"/>
      <c r="AL253" s="78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78"/>
      <c r="BQ253" s="78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</row>
    <row r="254" spans="7:100"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78"/>
      <c r="AL254" s="78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78"/>
      <c r="BQ254" s="78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</row>
    <row r="255" spans="7:100"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78"/>
      <c r="AL255" s="78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78"/>
      <c r="BQ255" s="78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</row>
    <row r="256" spans="7:100"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78"/>
      <c r="AL256" s="78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78"/>
      <c r="BQ256" s="78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</row>
    <row r="257" spans="7:100"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78"/>
      <c r="AL257" s="78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78"/>
      <c r="BQ257" s="78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</row>
    <row r="258" spans="7:100"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78"/>
      <c r="AL258" s="78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78"/>
      <c r="BQ258" s="78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</row>
    <row r="259" spans="7:100"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78"/>
      <c r="AL259" s="78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78"/>
      <c r="BQ259" s="78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</row>
    <row r="260" spans="7:100"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78"/>
      <c r="AL260" s="78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78"/>
      <c r="BQ260" s="78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</row>
    <row r="261" spans="7:100"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78"/>
      <c r="AL261" s="78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78"/>
      <c r="BQ261" s="78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</row>
    <row r="262" spans="7:100"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78"/>
      <c r="AL262" s="78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78"/>
      <c r="BQ262" s="78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</row>
    <row r="263" spans="7:100"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78"/>
      <c r="AL263" s="78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78"/>
      <c r="BQ263" s="78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</row>
    <row r="264" spans="7:100"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78"/>
      <c r="AL264" s="78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78"/>
      <c r="BQ264" s="78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</row>
    <row r="265" spans="7:100"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78"/>
      <c r="AL265" s="78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78"/>
      <c r="BQ265" s="78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</row>
    <row r="266" spans="7:100"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78"/>
      <c r="AL266" s="78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78"/>
      <c r="BQ266" s="78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</row>
    <row r="267" spans="7:100"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78"/>
      <c r="AL267" s="78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78"/>
      <c r="BQ267" s="78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</row>
    <row r="268" spans="7:100"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78"/>
      <c r="AL268" s="78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78"/>
      <c r="BQ268" s="78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</row>
    <row r="269" spans="7:100"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78"/>
      <c r="AL269" s="78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78"/>
      <c r="BQ269" s="78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</row>
    <row r="270" spans="7:100"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78"/>
      <c r="AL270" s="78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78"/>
      <c r="BQ270" s="78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</row>
    <row r="271" spans="7:100"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78"/>
      <c r="AL271" s="78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78"/>
      <c r="BQ271" s="78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</row>
    <row r="272" spans="7:100"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78"/>
      <c r="AL272" s="78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78"/>
      <c r="BQ272" s="78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</row>
    <row r="273" spans="7:100"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78"/>
      <c r="AL273" s="78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78"/>
      <c r="BQ273" s="78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</row>
    <row r="274" spans="7:100"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78"/>
      <c r="AL274" s="78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78"/>
      <c r="BQ274" s="78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</row>
    <row r="275" spans="7:100"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78"/>
      <c r="AL275" s="78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78"/>
      <c r="BQ275" s="78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</row>
    <row r="276" spans="7:100"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78"/>
      <c r="AL276" s="78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78"/>
      <c r="BQ276" s="78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</row>
    <row r="277" spans="7:100"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78"/>
      <c r="AL277" s="78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78"/>
      <c r="BQ277" s="78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</row>
    <row r="278" spans="7:100"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78"/>
      <c r="AL278" s="78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78"/>
      <c r="BQ278" s="78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</row>
    <row r="279" spans="7:100"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78"/>
      <c r="AL279" s="78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78"/>
      <c r="BQ279" s="78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</row>
    <row r="280" spans="7:100"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78"/>
      <c r="AL280" s="78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78"/>
      <c r="BQ280" s="78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</row>
    <row r="281" spans="7:100"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78"/>
      <c r="AL281" s="78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78"/>
      <c r="BQ281" s="78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</row>
    <row r="282" spans="7:100"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78"/>
      <c r="AL282" s="78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78"/>
      <c r="BQ282" s="78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</row>
    <row r="283" spans="7:100"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78"/>
      <c r="AL283" s="78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78"/>
      <c r="BQ283" s="78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</row>
    <row r="284" spans="7:100"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78"/>
      <c r="AL284" s="78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78"/>
      <c r="BQ284" s="78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</row>
    <row r="285" spans="7:100"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78"/>
      <c r="AL285" s="78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78"/>
      <c r="BQ285" s="78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</row>
    <row r="286" spans="7:100"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78"/>
      <c r="AL286" s="78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78"/>
      <c r="BQ286" s="78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</row>
    <row r="287" spans="7:100"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78"/>
      <c r="AL287" s="78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78"/>
      <c r="BQ287" s="78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</row>
    <row r="288" spans="7:100"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78"/>
      <c r="AL288" s="78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78"/>
      <c r="BQ288" s="78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</row>
    <row r="289" spans="7:100"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78"/>
      <c r="AL289" s="78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78"/>
      <c r="BQ289" s="78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</row>
    <row r="290" spans="7:100"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78"/>
      <c r="AL290" s="78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78"/>
      <c r="BQ290" s="78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</row>
    <row r="291" spans="7:100"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78"/>
      <c r="AL291" s="78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78"/>
      <c r="BQ291" s="78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</row>
    <row r="292" spans="7:100"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78"/>
      <c r="AL292" s="78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78"/>
      <c r="BQ292" s="78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</row>
    <row r="293" spans="7:100"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78"/>
      <c r="AL293" s="78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78"/>
      <c r="BQ293" s="78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</row>
    <row r="294" spans="7:100"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78"/>
      <c r="AL294" s="78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78"/>
      <c r="BQ294" s="78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</row>
    <row r="295" spans="7:100"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78"/>
      <c r="AL295" s="78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78"/>
      <c r="BQ295" s="78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</row>
    <row r="296" spans="7:100"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78"/>
      <c r="AL296" s="78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78"/>
      <c r="BQ296" s="78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</row>
    <row r="297" spans="7:100"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78"/>
      <c r="AL297" s="78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78"/>
      <c r="BQ297" s="78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</row>
    <row r="298" spans="7:100"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78"/>
      <c r="AL298" s="78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78"/>
      <c r="BQ298" s="78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</row>
    <row r="299" spans="7:100"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78"/>
      <c r="AL299" s="78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78"/>
      <c r="BQ299" s="78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</row>
    <row r="300" spans="7:100"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78"/>
      <c r="AL300" s="78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78"/>
      <c r="BQ300" s="78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</row>
    <row r="301" spans="7:100"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78"/>
      <c r="AL301" s="78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78"/>
      <c r="BQ301" s="78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</row>
    <row r="302" spans="7:100"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78"/>
      <c r="AL302" s="78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78"/>
      <c r="BQ302" s="78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</row>
    <row r="303" spans="7:100"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78"/>
      <c r="AL303" s="78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78"/>
      <c r="BQ303" s="78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</row>
    <row r="304" spans="7:100"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78"/>
      <c r="AL304" s="78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78"/>
      <c r="BQ304" s="78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</row>
    <row r="305" spans="7:100"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78"/>
      <c r="AL305" s="78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78"/>
      <c r="BQ305" s="78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</row>
    <row r="306" spans="7:100"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78"/>
      <c r="AL306" s="78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78"/>
      <c r="BQ306" s="78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</row>
    <row r="307" spans="7:100"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78"/>
      <c r="AL307" s="78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78"/>
      <c r="BQ307" s="78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</row>
    <row r="308" spans="7:100"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78"/>
      <c r="AL308" s="78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78"/>
      <c r="BQ308" s="78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</row>
    <row r="309" spans="7:100"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78"/>
      <c r="AL309" s="78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78"/>
      <c r="BQ309" s="78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</row>
    <row r="310" spans="7:100"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78"/>
      <c r="AL310" s="78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78"/>
      <c r="BQ310" s="78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</row>
    <row r="311" spans="7:100"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78"/>
      <c r="AL311" s="78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78"/>
      <c r="BQ311" s="78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</row>
    <row r="312" spans="7:100"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78"/>
      <c r="AL312" s="78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78"/>
      <c r="BQ312" s="78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</row>
    <row r="313" spans="7:100"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78"/>
      <c r="AL313" s="78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78"/>
      <c r="BQ313" s="78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</row>
    <row r="314" spans="7:100"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78"/>
      <c r="AL314" s="78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78"/>
      <c r="BQ314" s="78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</row>
    <row r="315" spans="7:100"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78"/>
      <c r="AL315" s="78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78"/>
      <c r="BQ315" s="78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</row>
    <row r="316" spans="7:100"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78"/>
      <c r="AL316" s="78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78"/>
      <c r="BQ316" s="78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</row>
    <row r="317" spans="7:100"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78"/>
      <c r="AL317" s="78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78"/>
      <c r="BQ317" s="78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</row>
    <row r="318" spans="7:100"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78"/>
      <c r="AL318" s="78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78"/>
      <c r="BQ318" s="78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</row>
    <row r="319" spans="7:100"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78"/>
      <c r="AL319" s="78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78"/>
      <c r="BQ319" s="78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</row>
    <row r="320" spans="7:100"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78"/>
      <c r="AL320" s="78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78"/>
      <c r="BQ320" s="78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</row>
    <row r="321" spans="7:100"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78"/>
      <c r="AL321" s="78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78"/>
      <c r="BQ321" s="78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</row>
    <row r="322" spans="7:100"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78"/>
      <c r="AL322" s="78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78"/>
      <c r="BQ322" s="78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</row>
    <row r="323" spans="7:100"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78"/>
      <c r="AL323" s="78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78"/>
      <c r="BQ323" s="78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</row>
    <row r="324" spans="7:100"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78"/>
      <c r="AL324" s="78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78"/>
      <c r="BQ324" s="78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</row>
    <row r="325" spans="7:100"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78"/>
      <c r="AL325" s="78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78"/>
      <c r="BQ325" s="78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</row>
    <row r="326" spans="7:100"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78"/>
      <c r="AL326" s="78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78"/>
      <c r="BQ326" s="78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</row>
    <row r="327" spans="7:100"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78"/>
      <c r="AL327" s="78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78"/>
      <c r="BQ327" s="78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</row>
    <row r="328" spans="7:100"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78"/>
      <c r="AL328" s="78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78"/>
      <c r="BQ328" s="78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</row>
    <row r="329" spans="7:100"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78"/>
      <c r="AL329" s="78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78"/>
      <c r="BQ329" s="78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</row>
    <row r="330" spans="7:100"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78"/>
      <c r="AL330" s="78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78"/>
      <c r="BQ330" s="78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</row>
    <row r="331" spans="7:100"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78"/>
      <c r="AL331" s="78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78"/>
      <c r="BQ331" s="78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</row>
    <row r="332" spans="7:100"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78"/>
      <c r="AL332" s="78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78"/>
      <c r="BQ332" s="78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</row>
    <row r="333" spans="7:100"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78"/>
      <c r="AL333" s="78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78"/>
      <c r="BQ333" s="78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</row>
    <row r="334" spans="7:100"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78"/>
      <c r="AL334" s="78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78"/>
      <c r="BQ334" s="78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</row>
    <row r="335" spans="7:100"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78"/>
      <c r="AL335" s="78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78"/>
      <c r="BQ335" s="78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</row>
    <row r="336" spans="7:100"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78"/>
      <c r="AL336" s="78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78"/>
      <c r="BQ336" s="78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</row>
    <row r="337" spans="7:100"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78"/>
      <c r="AL337" s="78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78"/>
      <c r="BQ337" s="78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</row>
    <row r="338" spans="7:100"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78"/>
      <c r="AL338" s="78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78"/>
      <c r="BQ338" s="78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</row>
    <row r="339" spans="7:100"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78"/>
      <c r="AL339" s="78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78"/>
      <c r="BQ339" s="78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</row>
    <row r="340" spans="7:100"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78"/>
      <c r="AL340" s="78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78"/>
      <c r="BQ340" s="78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</row>
    <row r="341" spans="7:100"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78"/>
      <c r="AL341" s="78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78"/>
      <c r="BQ341" s="78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</row>
    <row r="342" spans="7:100"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78"/>
      <c r="AL342" s="78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78"/>
      <c r="BQ342" s="78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</row>
    <row r="343" spans="7:100"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78"/>
      <c r="AL343" s="78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78"/>
      <c r="BQ343" s="78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</row>
    <row r="344" spans="7:100"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78"/>
      <c r="AL344" s="78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78"/>
      <c r="BQ344" s="78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</row>
    <row r="345" spans="7:100"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78"/>
      <c r="AL345" s="78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78"/>
      <c r="BQ345" s="78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</row>
    <row r="346" spans="7:100"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78"/>
      <c r="AL346" s="78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78"/>
      <c r="BQ346" s="78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</row>
    <row r="347" spans="7:100"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78"/>
      <c r="AL347" s="78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78"/>
      <c r="BQ347" s="78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</row>
    <row r="348" spans="7:100"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78"/>
      <c r="AL348" s="78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78"/>
      <c r="BQ348" s="78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</row>
    <row r="349" spans="7:100"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78"/>
      <c r="AL349" s="78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78"/>
      <c r="BQ349" s="78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</row>
    <row r="350" spans="7:100"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78"/>
      <c r="AL350" s="78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78"/>
      <c r="BQ350" s="78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</row>
    <row r="351" spans="7:100"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78"/>
      <c r="AL351" s="78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78"/>
      <c r="BQ351" s="78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</row>
    <row r="352" spans="7:100"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78"/>
      <c r="AL352" s="78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78"/>
      <c r="BQ352" s="78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</row>
    <row r="353" spans="7:100"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78"/>
      <c r="AL353" s="78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78"/>
      <c r="BQ353" s="78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</row>
    <row r="354" spans="7:100"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78"/>
      <c r="AL354" s="78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78"/>
      <c r="BQ354" s="78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</row>
    <row r="355" spans="7:100"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78"/>
      <c r="AL355" s="78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78"/>
      <c r="BQ355" s="78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</row>
    <row r="356" spans="7:100"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78"/>
      <c r="AL356" s="78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78"/>
      <c r="BQ356" s="78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</row>
    <row r="357" spans="7:100"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78"/>
      <c r="AL357" s="78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78"/>
      <c r="BQ357" s="78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</row>
    <row r="358" spans="7:100"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78"/>
      <c r="AL358" s="78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78"/>
      <c r="BQ358" s="78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  <c r="CK358" s="11"/>
      <c r="CL358" s="11"/>
      <c r="CM358" s="11"/>
      <c r="CN358" s="11"/>
      <c r="CO358" s="11"/>
      <c r="CP358" s="11"/>
      <c r="CQ358" s="11"/>
      <c r="CR358" s="11"/>
      <c r="CS358" s="11"/>
      <c r="CT358" s="11"/>
      <c r="CU358" s="11"/>
      <c r="CV358" s="11"/>
    </row>
    <row r="359" spans="7:100"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78"/>
      <c r="AL359" s="78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78"/>
      <c r="BQ359" s="78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</row>
    <row r="360" spans="7:100"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78"/>
      <c r="AL360" s="78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78"/>
      <c r="BQ360" s="78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</row>
    <row r="361" spans="7:100"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78"/>
      <c r="AL361" s="78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78"/>
      <c r="BQ361" s="78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</row>
    <row r="362" spans="7:100"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78"/>
      <c r="AL362" s="78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78"/>
      <c r="BQ362" s="78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</row>
    <row r="363" spans="7:100"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78"/>
      <c r="AL363" s="78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78"/>
      <c r="BQ363" s="78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</row>
    <row r="364" spans="7:100"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78"/>
      <c r="AL364" s="78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78"/>
      <c r="BQ364" s="78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</row>
    <row r="365" spans="7:100"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78"/>
      <c r="AL365" s="78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78"/>
      <c r="BQ365" s="78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  <c r="CT365" s="11"/>
      <c r="CU365" s="11"/>
      <c r="CV365" s="11"/>
    </row>
    <row r="366" spans="7:100"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78"/>
      <c r="AL366" s="78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78"/>
      <c r="BQ366" s="78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/>
      <c r="CK366" s="11"/>
      <c r="CL366" s="11"/>
      <c r="CM366" s="11"/>
      <c r="CN366" s="11"/>
      <c r="CO366" s="11"/>
      <c r="CP366" s="11"/>
      <c r="CQ366" s="11"/>
      <c r="CR366" s="11"/>
      <c r="CS366" s="11"/>
      <c r="CT366" s="11"/>
      <c r="CU366" s="11"/>
      <c r="CV366" s="11"/>
    </row>
    <row r="367" spans="7:100"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78"/>
      <c r="AL367" s="78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78"/>
      <c r="BQ367" s="78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  <c r="CK367" s="11"/>
      <c r="CL367" s="11"/>
      <c r="CM367" s="11"/>
      <c r="CN367" s="11"/>
      <c r="CO367" s="11"/>
      <c r="CP367" s="11"/>
      <c r="CQ367" s="11"/>
      <c r="CR367" s="11"/>
      <c r="CS367" s="11"/>
      <c r="CT367" s="11"/>
      <c r="CU367" s="11"/>
      <c r="CV367" s="11"/>
    </row>
    <row r="368" spans="7:100"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78"/>
      <c r="AL368" s="78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78"/>
      <c r="BQ368" s="78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  <c r="CV368" s="11"/>
    </row>
    <row r="369" spans="7:100"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78"/>
      <c r="AL369" s="78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78"/>
      <c r="BQ369" s="78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  <c r="CV369" s="11"/>
    </row>
    <row r="370" spans="7:100"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78"/>
      <c r="AL370" s="78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78"/>
      <c r="BQ370" s="78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  <c r="CV370" s="11"/>
    </row>
    <row r="371" spans="7:100"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78"/>
      <c r="AL371" s="78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78"/>
      <c r="BQ371" s="78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  <c r="CV371" s="11"/>
    </row>
    <row r="372" spans="7:100"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78"/>
      <c r="AL372" s="78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78"/>
      <c r="BQ372" s="78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  <c r="CV372" s="11"/>
    </row>
    <row r="373" spans="7:100"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78"/>
      <c r="AL373" s="78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78"/>
      <c r="BQ373" s="78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  <c r="CV373" s="11"/>
    </row>
    <row r="374" spans="7:100"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78"/>
      <c r="AL374" s="78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78"/>
      <c r="BQ374" s="78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  <c r="CV374" s="11"/>
    </row>
    <row r="375" spans="7:100"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78"/>
      <c r="AL375" s="78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78"/>
      <c r="BQ375" s="78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  <c r="CV375" s="11"/>
    </row>
    <row r="376" spans="7:100"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78"/>
      <c r="AL376" s="78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78"/>
      <c r="BQ376" s="78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  <c r="CV376" s="11"/>
    </row>
    <row r="377" spans="7:100"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78"/>
      <c r="AL377" s="78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78"/>
      <c r="BQ377" s="78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</row>
    <row r="378" spans="7:100"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78"/>
      <c r="AL378" s="78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78"/>
      <c r="BQ378" s="78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</row>
    <row r="379" spans="7:100"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78"/>
      <c r="AL379" s="78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78"/>
      <c r="BQ379" s="78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</row>
    <row r="380" spans="7:100"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78"/>
      <c r="AL380" s="78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78"/>
      <c r="BQ380" s="78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</row>
    <row r="381" spans="7:100"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78"/>
      <c r="AL381" s="78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78"/>
      <c r="BQ381" s="78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</row>
    <row r="382" spans="7:100"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78"/>
      <c r="AL382" s="78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78"/>
      <c r="BQ382" s="78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</row>
    <row r="383" spans="7:100"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78"/>
      <c r="AL383" s="78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78"/>
      <c r="BQ383" s="78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</row>
    <row r="384" spans="7:100"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78"/>
      <c r="AL384" s="78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78"/>
      <c r="BQ384" s="78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</row>
    <row r="385" spans="7:100"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78"/>
      <c r="AL385" s="78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78"/>
      <c r="BQ385" s="78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</row>
    <row r="386" spans="7:100"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78"/>
      <c r="AL386" s="78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78"/>
      <c r="BQ386" s="78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</row>
    <row r="387" spans="7:100"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78"/>
      <c r="AL387" s="78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78"/>
      <c r="BQ387" s="78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</row>
    <row r="388" spans="7:100"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78"/>
      <c r="AL388" s="78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78"/>
      <c r="BQ388" s="78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</row>
    <row r="389" spans="7:100"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78"/>
      <c r="AL389" s="78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78"/>
      <c r="BQ389" s="78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  <c r="CT389" s="11"/>
      <c r="CU389" s="11"/>
      <c r="CV389" s="11"/>
    </row>
    <row r="390" spans="7:100"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78"/>
      <c r="AL390" s="78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78"/>
      <c r="BQ390" s="78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</row>
    <row r="391" spans="7:100"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78"/>
      <c r="AL391" s="78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78"/>
      <c r="BQ391" s="78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</row>
    <row r="392" spans="7:100"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78"/>
      <c r="AL392" s="78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78"/>
      <c r="BQ392" s="78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</row>
    <row r="393" spans="7:100"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78"/>
      <c r="AL393" s="78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78"/>
      <c r="BQ393" s="78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</row>
    <row r="394" spans="7:100"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78"/>
      <c r="AL394" s="78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78"/>
      <c r="BQ394" s="78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</row>
    <row r="395" spans="7:100"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78"/>
      <c r="AL395" s="78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78"/>
      <c r="BQ395" s="78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</row>
    <row r="396" spans="7:100"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78"/>
      <c r="AL396" s="78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78"/>
      <c r="BQ396" s="78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</row>
    <row r="397" spans="7:100"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78"/>
      <c r="AL397" s="78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78"/>
      <c r="BQ397" s="78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</row>
    <row r="398" spans="7:100"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78"/>
      <c r="AL398" s="78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78"/>
      <c r="BQ398" s="78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  <c r="CT398" s="11"/>
      <c r="CU398" s="11"/>
      <c r="CV398" s="11"/>
    </row>
    <row r="399" spans="7:100"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78"/>
      <c r="AL399" s="78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78"/>
      <c r="BQ399" s="78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  <c r="CT399" s="11"/>
      <c r="CU399" s="11"/>
      <c r="CV399" s="11"/>
    </row>
    <row r="400" spans="7:100"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78"/>
      <c r="AL400" s="78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78"/>
      <c r="BQ400" s="78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</row>
    <row r="401" spans="7:100"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78"/>
      <c r="AL401" s="78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78"/>
      <c r="BQ401" s="78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</row>
    <row r="402" spans="7:100"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78"/>
      <c r="AL402" s="78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78"/>
      <c r="BQ402" s="78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1"/>
      <c r="CD402" s="11"/>
      <c r="CE402" s="11"/>
      <c r="CF402" s="11"/>
      <c r="CG402" s="11"/>
      <c r="CH402" s="11"/>
      <c r="CI402" s="11"/>
      <c r="CJ402" s="11"/>
      <c r="CK402" s="11"/>
      <c r="CL402" s="11"/>
      <c r="CM402" s="11"/>
      <c r="CN402" s="11"/>
      <c r="CO402" s="11"/>
      <c r="CP402" s="11"/>
      <c r="CQ402" s="11"/>
      <c r="CR402" s="11"/>
      <c r="CS402" s="11"/>
      <c r="CT402" s="11"/>
      <c r="CU402" s="11"/>
      <c r="CV402" s="11"/>
    </row>
    <row r="403" spans="7:100"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78"/>
      <c r="AL403" s="78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78"/>
      <c r="BQ403" s="78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</row>
    <row r="404" spans="7:100"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78"/>
      <c r="AL404" s="78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78"/>
      <c r="BQ404" s="78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</row>
    <row r="405" spans="7:100"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78"/>
      <c r="AL405" s="78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78"/>
      <c r="BQ405" s="78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</row>
    <row r="406" spans="7:100"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78"/>
      <c r="AL406" s="78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78"/>
      <c r="BQ406" s="78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</row>
    <row r="407" spans="7:100"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78"/>
      <c r="AL407" s="78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78"/>
      <c r="BQ407" s="78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</row>
    <row r="408" spans="7:100"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78"/>
      <c r="AL408" s="78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78"/>
      <c r="BQ408" s="78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</row>
    <row r="409" spans="7:100"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78"/>
      <c r="AL409" s="78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78"/>
      <c r="BQ409" s="78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</row>
    <row r="410" spans="7:100"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78"/>
      <c r="AL410" s="78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78"/>
      <c r="BQ410" s="78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</row>
    <row r="411" spans="7:100"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78"/>
      <c r="AL411" s="78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78"/>
      <c r="BQ411" s="78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/>
      <c r="CV411" s="11"/>
    </row>
    <row r="412" spans="7:100"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78"/>
      <c r="AL412" s="78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78"/>
      <c r="BQ412" s="78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</row>
    <row r="413" spans="7:100"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78"/>
      <c r="AL413" s="78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78"/>
      <c r="BQ413" s="78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</row>
    <row r="414" spans="7:100"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78"/>
      <c r="AL414" s="78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78"/>
      <c r="BQ414" s="78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</row>
    <row r="415" spans="7:100"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78"/>
      <c r="AL415" s="78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78"/>
      <c r="BQ415" s="78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</row>
    <row r="416" spans="7:100"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78"/>
      <c r="AL416" s="78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78"/>
      <c r="BQ416" s="78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</row>
    <row r="417" spans="7:100"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78"/>
      <c r="AL417" s="78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78"/>
      <c r="BQ417" s="78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</row>
    <row r="418" spans="7:100"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78"/>
      <c r="AL418" s="78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78"/>
      <c r="BQ418" s="78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</row>
    <row r="419" spans="7:100"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78"/>
      <c r="AL419" s="78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78"/>
      <c r="BQ419" s="78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</row>
    <row r="420" spans="7:100"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78"/>
      <c r="AL420" s="78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78"/>
      <c r="BQ420" s="78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</row>
    <row r="421" spans="7:100"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78"/>
      <c r="AL421" s="78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78"/>
      <c r="BQ421" s="78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</row>
    <row r="422" spans="7:100"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78"/>
      <c r="AL422" s="78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78"/>
      <c r="BQ422" s="78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</row>
    <row r="423" spans="7:100"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78"/>
      <c r="AL423" s="78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78"/>
      <c r="BQ423" s="78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</row>
    <row r="424" spans="7:100"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78"/>
      <c r="AL424" s="78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78"/>
      <c r="BQ424" s="78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</row>
    <row r="425" spans="7:100"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78"/>
      <c r="AL425" s="78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78"/>
      <c r="BQ425" s="78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</row>
    <row r="426" spans="7:100"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78"/>
      <c r="AL426" s="78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78"/>
      <c r="BQ426" s="78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</row>
    <row r="427" spans="7:100"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78"/>
      <c r="AL427" s="78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78"/>
      <c r="BQ427" s="78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</row>
    <row r="428" spans="7:100"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78"/>
      <c r="AL428" s="78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78"/>
      <c r="BQ428" s="78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</row>
    <row r="429" spans="7:100"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78"/>
      <c r="AL429" s="78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78"/>
      <c r="BQ429" s="78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</row>
    <row r="430" spans="7:100"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78"/>
      <c r="AL430" s="78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78"/>
      <c r="BQ430" s="78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</row>
    <row r="431" spans="7:100"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78"/>
      <c r="AL431" s="78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78"/>
      <c r="BQ431" s="78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</row>
    <row r="432" spans="7:100"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78"/>
      <c r="AL432" s="78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78"/>
      <c r="BQ432" s="78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</row>
    <row r="433" spans="7:100"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78"/>
      <c r="AL433" s="78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78"/>
      <c r="BQ433" s="78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</row>
    <row r="434" spans="7:100"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78"/>
      <c r="AL434" s="78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78"/>
      <c r="BQ434" s="78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</row>
    <row r="435" spans="7:100"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78"/>
      <c r="AL435" s="78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78"/>
      <c r="BQ435" s="78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/>
    </row>
    <row r="436" spans="7:100"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78"/>
      <c r="AL436" s="78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78"/>
      <c r="BQ436" s="78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</row>
    <row r="437" spans="7:100"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78"/>
      <c r="AL437" s="78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78"/>
      <c r="BQ437" s="78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</row>
    <row r="438" spans="7:100"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78"/>
      <c r="AL438" s="78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78"/>
      <c r="BQ438" s="78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</row>
    <row r="439" spans="7:100"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78"/>
      <c r="AL439" s="78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78"/>
      <c r="BQ439" s="78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</row>
    <row r="440" spans="7:100"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78"/>
      <c r="AL440" s="78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78"/>
      <c r="BQ440" s="78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</row>
    <row r="441" spans="7:100"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78"/>
      <c r="AL441" s="78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78"/>
      <c r="BQ441" s="78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</row>
    <row r="442" spans="7:100"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78"/>
      <c r="AL442" s="78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78"/>
      <c r="BQ442" s="78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</row>
    <row r="443" spans="7:100"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78"/>
      <c r="AL443" s="78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78"/>
      <c r="BQ443" s="78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</row>
    <row r="444" spans="7:100"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78"/>
      <c r="AL444" s="78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78"/>
      <c r="BQ444" s="78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</row>
    <row r="445" spans="7:100"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78"/>
      <c r="AL445" s="78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78"/>
      <c r="BQ445" s="78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</row>
    <row r="446" spans="7:100"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78"/>
      <c r="AL446" s="78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78"/>
      <c r="BQ446" s="78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  <c r="CK446" s="11"/>
      <c r="CL446" s="11"/>
      <c r="CM446" s="11"/>
      <c r="CN446" s="11"/>
      <c r="CO446" s="11"/>
      <c r="CP446" s="11"/>
      <c r="CQ446" s="11"/>
      <c r="CR446" s="11"/>
      <c r="CS446" s="11"/>
      <c r="CT446" s="11"/>
      <c r="CU446" s="11"/>
      <c r="CV446" s="11"/>
    </row>
    <row r="447" spans="7:100"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78"/>
      <c r="AL447" s="78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78"/>
      <c r="BQ447" s="78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/>
      <c r="CG447" s="11"/>
      <c r="CH447" s="11"/>
      <c r="CI447" s="11"/>
      <c r="CJ447" s="11"/>
      <c r="CK447" s="11"/>
      <c r="CL447" s="11"/>
      <c r="CM447" s="11"/>
      <c r="CN447" s="11"/>
      <c r="CO447" s="11"/>
      <c r="CP447" s="11"/>
      <c r="CQ447" s="11"/>
      <c r="CR447" s="11"/>
      <c r="CS447" s="11"/>
      <c r="CT447" s="11"/>
      <c r="CU447" s="11"/>
      <c r="CV447" s="11"/>
    </row>
    <row r="448" spans="7:100"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78"/>
      <c r="AL448" s="78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78"/>
      <c r="BQ448" s="78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  <c r="CT448" s="11"/>
      <c r="CU448" s="11"/>
      <c r="CV448" s="11"/>
    </row>
    <row r="449" spans="7:100"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78"/>
      <c r="AL449" s="78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78"/>
      <c r="BQ449" s="78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  <c r="CK449" s="11"/>
      <c r="CL449" s="11"/>
      <c r="CM449" s="11"/>
      <c r="CN449" s="11"/>
      <c r="CO449" s="11"/>
      <c r="CP449" s="11"/>
      <c r="CQ449" s="11"/>
      <c r="CR449" s="11"/>
      <c r="CS449" s="11"/>
      <c r="CT449" s="11"/>
      <c r="CU449" s="11"/>
      <c r="CV449" s="11"/>
    </row>
    <row r="450" spans="7:100"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78"/>
      <c r="AL450" s="78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78"/>
      <c r="BQ450" s="78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  <c r="CT450" s="11"/>
      <c r="CU450" s="11"/>
      <c r="CV450" s="11"/>
    </row>
    <row r="451" spans="7:100"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78"/>
      <c r="AL451" s="78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78"/>
      <c r="BQ451" s="78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  <c r="CT451" s="11"/>
      <c r="CU451" s="11"/>
      <c r="CV451" s="11"/>
    </row>
    <row r="452" spans="7:100"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78"/>
      <c r="AL452" s="78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78"/>
      <c r="BQ452" s="78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</row>
    <row r="453" spans="7:100"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78"/>
      <c r="AL453" s="78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78"/>
      <c r="BQ453" s="78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</row>
    <row r="454" spans="7:100"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78"/>
      <c r="AL454" s="78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78"/>
      <c r="BQ454" s="78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</row>
    <row r="455" spans="7:100"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78"/>
      <c r="AL455" s="78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78"/>
      <c r="BQ455" s="78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</row>
    <row r="456" spans="7:100"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78"/>
      <c r="AL456" s="78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78"/>
      <c r="BQ456" s="78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</row>
    <row r="457" spans="7:100"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78"/>
      <c r="AL457" s="78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78"/>
      <c r="BQ457" s="78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</row>
    <row r="458" spans="7:100"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78"/>
      <c r="AL458" s="78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78"/>
      <c r="BQ458" s="78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</row>
    <row r="459" spans="7:100"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78"/>
      <c r="AL459" s="78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78"/>
      <c r="BQ459" s="78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</row>
    <row r="460" spans="7:100"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78"/>
      <c r="AL460" s="78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78"/>
      <c r="BQ460" s="78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</row>
    <row r="461" spans="7:100"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78"/>
      <c r="AL461" s="78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78"/>
      <c r="BQ461" s="78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  <c r="CT461" s="11"/>
      <c r="CU461" s="11"/>
      <c r="CV461" s="11"/>
    </row>
    <row r="462" spans="7:100"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78"/>
      <c r="AL462" s="78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78"/>
      <c r="BQ462" s="78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  <c r="CT462" s="11"/>
      <c r="CU462" s="11"/>
      <c r="CV462" s="11"/>
    </row>
    <row r="463" spans="7:100"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78"/>
      <c r="AL463" s="78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78"/>
      <c r="BQ463" s="78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  <c r="CT463" s="11"/>
      <c r="CU463" s="11"/>
      <c r="CV463" s="11"/>
    </row>
    <row r="464" spans="7:100"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78"/>
      <c r="AL464" s="78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78"/>
      <c r="BQ464" s="78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  <c r="CT464" s="11"/>
      <c r="CU464" s="11"/>
      <c r="CV464" s="11"/>
    </row>
    <row r="465" spans="7:100"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78"/>
      <c r="AL465" s="78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78"/>
      <c r="BQ465" s="78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1"/>
    </row>
    <row r="466" spans="7:100"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78"/>
      <c r="AL466" s="78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78"/>
      <c r="BQ466" s="78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  <c r="CK466" s="11"/>
      <c r="CL466" s="11"/>
      <c r="CM466" s="11"/>
      <c r="CN466" s="11"/>
      <c r="CO466" s="11"/>
      <c r="CP466" s="11"/>
      <c r="CQ466" s="11"/>
      <c r="CR466" s="11"/>
      <c r="CS466" s="11"/>
      <c r="CT466" s="11"/>
      <c r="CU466" s="11"/>
      <c r="CV466" s="11"/>
    </row>
    <row r="467" spans="7:100"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78"/>
      <c r="AL467" s="78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78"/>
      <c r="BQ467" s="78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  <c r="CK467" s="11"/>
      <c r="CL467" s="11"/>
      <c r="CM467" s="11"/>
      <c r="CN467" s="11"/>
      <c r="CO467" s="11"/>
      <c r="CP467" s="11"/>
      <c r="CQ467" s="11"/>
      <c r="CR467" s="11"/>
      <c r="CS467" s="11"/>
      <c r="CT467" s="11"/>
      <c r="CU467" s="11"/>
      <c r="CV467" s="11"/>
    </row>
    <row r="468" spans="7:100"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78"/>
      <c r="AL468" s="78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78"/>
      <c r="BQ468" s="78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  <c r="CK468" s="11"/>
      <c r="CL468" s="11"/>
      <c r="CM468" s="11"/>
      <c r="CN468" s="11"/>
      <c r="CO468" s="11"/>
      <c r="CP468" s="11"/>
      <c r="CQ468" s="11"/>
      <c r="CR468" s="11"/>
      <c r="CS468" s="11"/>
      <c r="CT468" s="11"/>
      <c r="CU468" s="11"/>
      <c r="CV468" s="11"/>
    </row>
    <row r="469" spans="7:100"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78"/>
      <c r="AL469" s="78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78"/>
      <c r="BQ469" s="78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  <c r="CK469" s="11"/>
      <c r="CL469" s="11"/>
      <c r="CM469" s="11"/>
      <c r="CN469" s="11"/>
      <c r="CO469" s="11"/>
      <c r="CP469" s="11"/>
      <c r="CQ469" s="11"/>
      <c r="CR469" s="11"/>
      <c r="CS469" s="11"/>
      <c r="CT469" s="11"/>
      <c r="CU469" s="11"/>
      <c r="CV469" s="11"/>
    </row>
    <row r="470" spans="7:100"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78"/>
      <c r="AL470" s="78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78"/>
      <c r="BQ470" s="78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1"/>
      <c r="CT470" s="11"/>
      <c r="CU470" s="11"/>
      <c r="CV470" s="11"/>
    </row>
    <row r="471" spans="7:100"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78"/>
      <c r="AL471" s="78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78"/>
      <c r="BQ471" s="78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1"/>
      <c r="CT471" s="11"/>
      <c r="CU471" s="11"/>
      <c r="CV471" s="11"/>
    </row>
    <row r="472" spans="7:100"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78"/>
      <c r="AL472" s="78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78"/>
      <c r="BQ472" s="78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  <c r="CT472" s="11"/>
      <c r="CU472" s="11"/>
      <c r="CV472" s="11"/>
    </row>
    <row r="473" spans="7:100"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78"/>
      <c r="AL473" s="78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78"/>
      <c r="BQ473" s="78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  <c r="CK473" s="11"/>
      <c r="CL473" s="11"/>
      <c r="CM473" s="11"/>
      <c r="CN473" s="11"/>
      <c r="CO473" s="11"/>
      <c r="CP473" s="11"/>
      <c r="CQ473" s="11"/>
      <c r="CR473" s="11"/>
      <c r="CS473" s="11"/>
      <c r="CT473" s="11"/>
      <c r="CU473" s="11"/>
      <c r="CV473" s="11"/>
    </row>
    <row r="474" spans="7:100"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78"/>
      <c r="AL474" s="78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78"/>
      <c r="BQ474" s="78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  <c r="CK474" s="11"/>
      <c r="CL474" s="11"/>
      <c r="CM474" s="11"/>
      <c r="CN474" s="11"/>
      <c r="CO474" s="11"/>
      <c r="CP474" s="11"/>
      <c r="CQ474" s="11"/>
      <c r="CR474" s="11"/>
      <c r="CS474" s="11"/>
      <c r="CT474" s="11"/>
      <c r="CU474" s="11"/>
      <c r="CV474" s="11"/>
    </row>
    <row r="475" spans="7:100"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78"/>
      <c r="AL475" s="78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78"/>
      <c r="BQ475" s="78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  <c r="CK475" s="11"/>
      <c r="CL475" s="11"/>
      <c r="CM475" s="11"/>
      <c r="CN475" s="11"/>
      <c r="CO475" s="11"/>
      <c r="CP475" s="11"/>
      <c r="CQ475" s="11"/>
      <c r="CR475" s="11"/>
      <c r="CS475" s="11"/>
      <c r="CT475" s="11"/>
      <c r="CU475" s="11"/>
      <c r="CV475" s="11"/>
    </row>
    <row r="476" spans="7:100"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78"/>
      <c r="AL476" s="78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78"/>
      <c r="BQ476" s="78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  <c r="CK476" s="11"/>
      <c r="CL476" s="11"/>
      <c r="CM476" s="11"/>
      <c r="CN476" s="11"/>
      <c r="CO476" s="11"/>
      <c r="CP476" s="11"/>
      <c r="CQ476" s="11"/>
      <c r="CR476" s="11"/>
      <c r="CS476" s="11"/>
      <c r="CT476" s="11"/>
      <c r="CU476" s="11"/>
      <c r="CV476" s="11"/>
    </row>
    <row r="477" spans="7:100"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78"/>
      <c r="AL477" s="78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78"/>
      <c r="BQ477" s="78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  <c r="CK477" s="11"/>
      <c r="CL477" s="11"/>
      <c r="CM477" s="11"/>
      <c r="CN477" s="11"/>
      <c r="CO477" s="11"/>
      <c r="CP477" s="11"/>
      <c r="CQ477" s="11"/>
      <c r="CR477" s="11"/>
      <c r="CS477" s="11"/>
      <c r="CT477" s="11"/>
      <c r="CU477" s="11"/>
      <c r="CV477" s="11"/>
    </row>
    <row r="478" spans="7:100"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78"/>
      <c r="AL478" s="78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78"/>
      <c r="BQ478" s="78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  <c r="CK478" s="11"/>
      <c r="CL478" s="11"/>
      <c r="CM478" s="11"/>
      <c r="CN478" s="11"/>
      <c r="CO478" s="11"/>
      <c r="CP478" s="11"/>
      <c r="CQ478" s="11"/>
      <c r="CR478" s="11"/>
      <c r="CS478" s="11"/>
      <c r="CT478" s="11"/>
      <c r="CU478" s="11"/>
      <c r="CV478" s="11"/>
    </row>
    <row r="479" spans="7:100"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78"/>
      <c r="AL479" s="78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78"/>
      <c r="BQ479" s="78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  <c r="CT479" s="11"/>
      <c r="CU479" s="11"/>
      <c r="CV479" s="11"/>
    </row>
    <row r="480" spans="7:100"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78"/>
      <c r="AL480" s="78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78"/>
      <c r="BQ480" s="78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  <c r="CK480" s="11"/>
      <c r="CL480" s="11"/>
      <c r="CM480" s="11"/>
      <c r="CN480" s="11"/>
      <c r="CO480" s="11"/>
      <c r="CP480" s="11"/>
      <c r="CQ480" s="11"/>
      <c r="CR480" s="11"/>
      <c r="CS480" s="11"/>
      <c r="CT480" s="11"/>
      <c r="CU480" s="11"/>
      <c r="CV480" s="11"/>
    </row>
    <row r="481" spans="7:100"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78"/>
      <c r="AL481" s="78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78"/>
      <c r="BQ481" s="78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  <c r="CK481" s="11"/>
      <c r="CL481" s="11"/>
      <c r="CM481" s="11"/>
      <c r="CN481" s="11"/>
      <c r="CO481" s="11"/>
      <c r="CP481" s="11"/>
      <c r="CQ481" s="11"/>
      <c r="CR481" s="11"/>
      <c r="CS481" s="11"/>
      <c r="CT481" s="11"/>
      <c r="CU481" s="11"/>
      <c r="CV481" s="11"/>
    </row>
    <row r="482" spans="7:100"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78"/>
      <c r="AL482" s="78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78"/>
      <c r="BQ482" s="78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  <c r="CK482" s="11"/>
      <c r="CL482" s="11"/>
      <c r="CM482" s="11"/>
      <c r="CN482" s="11"/>
      <c r="CO482" s="11"/>
      <c r="CP482" s="11"/>
      <c r="CQ482" s="11"/>
      <c r="CR482" s="11"/>
      <c r="CS482" s="11"/>
      <c r="CT482" s="11"/>
      <c r="CU482" s="11"/>
      <c r="CV482" s="11"/>
    </row>
    <row r="483" spans="7:100"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78"/>
      <c r="AL483" s="78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78"/>
      <c r="BQ483" s="78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  <c r="CK483" s="11"/>
      <c r="CL483" s="11"/>
      <c r="CM483" s="11"/>
      <c r="CN483" s="11"/>
      <c r="CO483" s="11"/>
      <c r="CP483" s="11"/>
      <c r="CQ483" s="11"/>
      <c r="CR483" s="11"/>
      <c r="CS483" s="11"/>
      <c r="CT483" s="11"/>
      <c r="CU483" s="11"/>
      <c r="CV483" s="11"/>
    </row>
    <row r="484" spans="7:100"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78"/>
      <c r="AL484" s="78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78"/>
      <c r="BQ484" s="78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  <c r="CT484" s="11"/>
      <c r="CU484" s="11"/>
      <c r="CV484" s="11"/>
    </row>
    <row r="485" spans="7:100"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78"/>
      <c r="AL485" s="78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78"/>
      <c r="BQ485" s="78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1"/>
      <c r="CT485" s="11"/>
      <c r="CU485" s="11"/>
      <c r="CV485" s="11"/>
    </row>
    <row r="486" spans="7:100"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78"/>
      <c r="AL486" s="78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78"/>
      <c r="BQ486" s="78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1"/>
      <c r="CT486" s="11"/>
      <c r="CU486" s="11"/>
      <c r="CV486" s="11"/>
    </row>
    <row r="487" spans="7:100"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78"/>
      <c r="AL487" s="78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78"/>
      <c r="BQ487" s="78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  <c r="CT487" s="11"/>
      <c r="CU487" s="11"/>
      <c r="CV487" s="11"/>
    </row>
    <row r="488" spans="7:100"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78"/>
      <c r="AL488" s="78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78"/>
      <c r="BQ488" s="78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  <c r="CK488" s="11"/>
      <c r="CL488" s="11"/>
      <c r="CM488" s="11"/>
      <c r="CN488" s="11"/>
      <c r="CO488" s="11"/>
      <c r="CP488" s="11"/>
      <c r="CQ488" s="11"/>
      <c r="CR488" s="11"/>
      <c r="CS488" s="11"/>
      <c r="CT488" s="11"/>
      <c r="CU488" s="11"/>
      <c r="CV488" s="11"/>
    </row>
    <row r="489" spans="7:100"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78"/>
      <c r="AL489" s="78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78"/>
      <c r="BQ489" s="78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  <c r="CK489" s="11"/>
      <c r="CL489" s="11"/>
      <c r="CM489" s="11"/>
      <c r="CN489" s="11"/>
      <c r="CO489" s="11"/>
      <c r="CP489" s="11"/>
      <c r="CQ489" s="11"/>
      <c r="CR489" s="11"/>
      <c r="CS489" s="11"/>
      <c r="CT489" s="11"/>
      <c r="CU489" s="11"/>
      <c r="CV489" s="11"/>
    </row>
    <row r="490" spans="7:100"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78"/>
      <c r="AL490" s="78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78"/>
      <c r="BQ490" s="78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1"/>
      <c r="CD490" s="11"/>
      <c r="CE490" s="11"/>
      <c r="CF490" s="11"/>
      <c r="CG490" s="11"/>
      <c r="CH490" s="11"/>
      <c r="CI490" s="11"/>
      <c r="CJ490" s="11"/>
      <c r="CK490" s="11"/>
      <c r="CL490" s="11"/>
      <c r="CM490" s="11"/>
      <c r="CN490" s="11"/>
      <c r="CO490" s="11"/>
      <c r="CP490" s="11"/>
      <c r="CQ490" s="11"/>
      <c r="CR490" s="11"/>
      <c r="CS490" s="11"/>
      <c r="CT490" s="11"/>
      <c r="CU490" s="11"/>
      <c r="CV490" s="11"/>
    </row>
    <row r="491" spans="7:100"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78"/>
      <c r="AL491" s="78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78"/>
      <c r="BQ491" s="78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1"/>
      <c r="CD491" s="11"/>
      <c r="CE491" s="11"/>
      <c r="CF491" s="11"/>
      <c r="CG491" s="11"/>
      <c r="CH491" s="11"/>
      <c r="CI491" s="11"/>
      <c r="CJ491" s="11"/>
      <c r="CK491" s="11"/>
      <c r="CL491" s="11"/>
      <c r="CM491" s="11"/>
      <c r="CN491" s="11"/>
      <c r="CO491" s="11"/>
      <c r="CP491" s="11"/>
      <c r="CQ491" s="11"/>
      <c r="CR491" s="11"/>
      <c r="CS491" s="11"/>
      <c r="CT491" s="11"/>
      <c r="CU491" s="11"/>
      <c r="CV491" s="11"/>
    </row>
    <row r="492" spans="7:100"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78"/>
      <c r="AL492" s="78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78"/>
      <c r="BQ492" s="78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1"/>
      <c r="CD492" s="11"/>
      <c r="CE492" s="11"/>
      <c r="CF492" s="11"/>
      <c r="CG492" s="11"/>
      <c r="CH492" s="11"/>
      <c r="CI492" s="11"/>
      <c r="CJ492" s="11"/>
      <c r="CK492" s="11"/>
      <c r="CL492" s="11"/>
      <c r="CM492" s="11"/>
      <c r="CN492" s="11"/>
      <c r="CO492" s="11"/>
      <c r="CP492" s="11"/>
      <c r="CQ492" s="11"/>
      <c r="CR492" s="11"/>
      <c r="CS492" s="11"/>
      <c r="CT492" s="11"/>
      <c r="CU492" s="11"/>
      <c r="CV492" s="11"/>
    </row>
    <row r="493" spans="7:100"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78"/>
      <c r="AL493" s="78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78"/>
      <c r="BQ493" s="78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1"/>
      <c r="CD493" s="11"/>
      <c r="CE493" s="11"/>
      <c r="CF493" s="11"/>
      <c r="CG493" s="11"/>
      <c r="CH493" s="11"/>
      <c r="CI493" s="11"/>
      <c r="CJ493" s="11"/>
      <c r="CK493" s="11"/>
      <c r="CL493" s="11"/>
      <c r="CM493" s="11"/>
      <c r="CN493" s="11"/>
      <c r="CO493" s="11"/>
      <c r="CP493" s="11"/>
      <c r="CQ493" s="11"/>
      <c r="CR493" s="11"/>
      <c r="CS493" s="11"/>
      <c r="CT493" s="11"/>
      <c r="CU493" s="11"/>
      <c r="CV493" s="11"/>
    </row>
    <row r="494" spans="7:100"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78"/>
      <c r="AL494" s="78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78"/>
      <c r="BQ494" s="78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1"/>
      <c r="CD494" s="11"/>
      <c r="CE494" s="11"/>
      <c r="CF494" s="11"/>
      <c r="CG494" s="11"/>
      <c r="CH494" s="11"/>
      <c r="CI494" s="11"/>
      <c r="CJ494" s="11"/>
      <c r="CK494" s="11"/>
      <c r="CL494" s="11"/>
      <c r="CM494" s="11"/>
      <c r="CN494" s="11"/>
      <c r="CO494" s="11"/>
      <c r="CP494" s="11"/>
      <c r="CQ494" s="11"/>
      <c r="CR494" s="11"/>
      <c r="CS494" s="11"/>
      <c r="CT494" s="11"/>
      <c r="CU494" s="11"/>
      <c r="CV494" s="11"/>
    </row>
    <row r="495" spans="7:100"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78"/>
      <c r="AL495" s="78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78"/>
      <c r="BQ495" s="78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1"/>
      <c r="CD495" s="11"/>
      <c r="CE495" s="11"/>
      <c r="CF495" s="11"/>
      <c r="CG495" s="11"/>
      <c r="CH495" s="11"/>
      <c r="CI495" s="11"/>
      <c r="CJ495" s="11"/>
      <c r="CK495" s="11"/>
      <c r="CL495" s="11"/>
      <c r="CM495" s="11"/>
      <c r="CN495" s="11"/>
      <c r="CO495" s="11"/>
      <c r="CP495" s="11"/>
      <c r="CQ495" s="11"/>
      <c r="CR495" s="11"/>
      <c r="CS495" s="11"/>
      <c r="CT495" s="11"/>
      <c r="CU495" s="11"/>
      <c r="CV495" s="11"/>
    </row>
    <row r="496" spans="7:100"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78"/>
      <c r="AL496" s="78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78"/>
      <c r="BQ496" s="78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1"/>
      <c r="CD496" s="11"/>
      <c r="CE496" s="11"/>
      <c r="CF496" s="11"/>
      <c r="CG496" s="11"/>
      <c r="CH496" s="11"/>
      <c r="CI496" s="11"/>
      <c r="CJ496" s="11"/>
      <c r="CK496" s="11"/>
      <c r="CL496" s="11"/>
      <c r="CM496" s="11"/>
      <c r="CN496" s="11"/>
      <c r="CO496" s="11"/>
      <c r="CP496" s="11"/>
      <c r="CQ496" s="11"/>
      <c r="CR496" s="11"/>
      <c r="CS496" s="11"/>
      <c r="CT496" s="11"/>
      <c r="CU496" s="11"/>
      <c r="CV496" s="11"/>
    </row>
    <row r="497" spans="7:100"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78"/>
      <c r="AL497" s="78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78"/>
      <c r="BQ497" s="78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1"/>
      <c r="CD497" s="11"/>
      <c r="CE497" s="11"/>
      <c r="CF497" s="11"/>
      <c r="CG497" s="11"/>
      <c r="CH497" s="11"/>
      <c r="CI497" s="11"/>
      <c r="CJ497" s="11"/>
      <c r="CK497" s="11"/>
      <c r="CL497" s="11"/>
      <c r="CM497" s="11"/>
      <c r="CN497" s="11"/>
      <c r="CO497" s="11"/>
      <c r="CP497" s="11"/>
      <c r="CQ497" s="11"/>
      <c r="CR497" s="11"/>
      <c r="CS497" s="11"/>
      <c r="CT497" s="11"/>
      <c r="CU497" s="11"/>
      <c r="CV497" s="11"/>
    </row>
    <row r="498" spans="7:100"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78"/>
      <c r="AL498" s="78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78"/>
      <c r="BQ498" s="78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1"/>
      <c r="CD498" s="11"/>
      <c r="CE498" s="11"/>
      <c r="CF498" s="11"/>
      <c r="CG498" s="11"/>
      <c r="CH498" s="11"/>
      <c r="CI498" s="11"/>
      <c r="CJ498" s="11"/>
      <c r="CK498" s="11"/>
      <c r="CL498" s="11"/>
      <c r="CM498" s="11"/>
      <c r="CN498" s="11"/>
      <c r="CO498" s="11"/>
      <c r="CP498" s="11"/>
      <c r="CQ498" s="11"/>
      <c r="CR498" s="11"/>
      <c r="CS498" s="11"/>
      <c r="CT498" s="11"/>
      <c r="CU498" s="11"/>
      <c r="CV498" s="11"/>
    </row>
    <row r="499" spans="7:100"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78"/>
      <c r="AL499" s="78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78"/>
      <c r="BQ499" s="78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1"/>
      <c r="CD499" s="11"/>
      <c r="CE499" s="11"/>
      <c r="CF499" s="11"/>
      <c r="CG499" s="11"/>
      <c r="CH499" s="11"/>
      <c r="CI499" s="11"/>
      <c r="CJ499" s="11"/>
      <c r="CK499" s="11"/>
      <c r="CL499" s="11"/>
      <c r="CM499" s="11"/>
      <c r="CN499" s="11"/>
      <c r="CO499" s="11"/>
      <c r="CP499" s="11"/>
      <c r="CQ499" s="11"/>
      <c r="CR499" s="11"/>
      <c r="CS499" s="11"/>
      <c r="CT499" s="11"/>
      <c r="CU499" s="11"/>
      <c r="CV499" s="11"/>
    </row>
    <row r="500" spans="7:100"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78"/>
      <c r="AL500" s="78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78"/>
      <c r="BQ500" s="78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1"/>
      <c r="CD500" s="11"/>
      <c r="CE500" s="11"/>
      <c r="CF500" s="11"/>
      <c r="CG500" s="11"/>
      <c r="CH500" s="11"/>
      <c r="CI500" s="11"/>
      <c r="CJ500" s="11"/>
      <c r="CK500" s="11"/>
      <c r="CL500" s="11"/>
      <c r="CM500" s="11"/>
      <c r="CN500" s="11"/>
      <c r="CO500" s="11"/>
      <c r="CP500" s="11"/>
      <c r="CQ500" s="11"/>
      <c r="CR500" s="11"/>
      <c r="CS500" s="11"/>
      <c r="CT500" s="11"/>
      <c r="CU500" s="11"/>
      <c r="CV500" s="11"/>
    </row>
    <row r="501" spans="7:100"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78"/>
      <c r="AL501" s="78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78"/>
      <c r="BQ501" s="78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1"/>
      <c r="CD501" s="11"/>
      <c r="CE501" s="11"/>
      <c r="CF501" s="11"/>
      <c r="CG501" s="11"/>
      <c r="CH501" s="11"/>
      <c r="CI501" s="11"/>
      <c r="CJ501" s="11"/>
      <c r="CK501" s="11"/>
      <c r="CL501" s="11"/>
      <c r="CM501" s="11"/>
      <c r="CN501" s="11"/>
      <c r="CO501" s="11"/>
      <c r="CP501" s="11"/>
      <c r="CQ501" s="11"/>
      <c r="CR501" s="11"/>
      <c r="CS501" s="11"/>
      <c r="CT501" s="11"/>
      <c r="CU501" s="11"/>
      <c r="CV501" s="11"/>
    </row>
    <row r="502" spans="7:100"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78"/>
      <c r="AL502" s="78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78"/>
      <c r="BQ502" s="78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1"/>
      <c r="CD502" s="11"/>
      <c r="CE502" s="11"/>
      <c r="CF502" s="11"/>
      <c r="CG502" s="11"/>
      <c r="CH502" s="11"/>
      <c r="CI502" s="11"/>
      <c r="CJ502" s="11"/>
      <c r="CK502" s="11"/>
      <c r="CL502" s="11"/>
      <c r="CM502" s="11"/>
      <c r="CN502" s="11"/>
      <c r="CO502" s="11"/>
      <c r="CP502" s="11"/>
      <c r="CQ502" s="11"/>
      <c r="CR502" s="11"/>
      <c r="CS502" s="11"/>
      <c r="CT502" s="11"/>
      <c r="CU502" s="11"/>
      <c r="CV502" s="11"/>
    </row>
    <row r="503" spans="7:100"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78"/>
      <c r="AL503" s="78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78"/>
      <c r="BQ503" s="78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1"/>
      <c r="CD503" s="11"/>
      <c r="CE503" s="11"/>
      <c r="CF503" s="11"/>
      <c r="CG503" s="11"/>
      <c r="CH503" s="11"/>
      <c r="CI503" s="11"/>
      <c r="CJ503" s="11"/>
      <c r="CK503" s="11"/>
      <c r="CL503" s="11"/>
      <c r="CM503" s="11"/>
      <c r="CN503" s="11"/>
      <c r="CO503" s="11"/>
      <c r="CP503" s="11"/>
      <c r="CQ503" s="11"/>
      <c r="CR503" s="11"/>
      <c r="CS503" s="11"/>
      <c r="CT503" s="11"/>
      <c r="CU503" s="11"/>
      <c r="CV503" s="11"/>
    </row>
    <row r="504" spans="7:100"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78"/>
      <c r="AL504" s="78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78"/>
      <c r="BQ504" s="78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1"/>
      <c r="CD504" s="11"/>
      <c r="CE504" s="11"/>
      <c r="CF504" s="11"/>
      <c r="CG504" s="11"/>
      <c r="CH504" s="11"/>
      <c r="CI504" s="11"/>
      <c r="CJ504" s="11"/>
      <c r="CK504" s="11"/>
      <c r="CL504" s="11"/>
      <c r="CM504" s="11"/>
      <c r="CN504" s="11"/>
      <c r="CO504" s="11"/>
      <c r="CP504" s="11"/>
      <c r="CQ504" s="11"/>
      <c r="CR504" s="11"/>
      <c r="CS504" s="11"/>
      <c r="CT504" s="11"/>
      <c r="CU504" s="11"/>
      <c r="CV504" s="11"/>
    </row>
    <row r="505" spans="7:100"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78"/>
      <c r="AL505" s="78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78"/>
      <c r="BQ505" s="78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1"/>
      <c r="CD505" s="11"/>
      <c r="CE505" s="11"/>
      <c r="CF505" s="11"/>
      <c r="CG505" s="11"/>
      <c r="CH505" s="11"/>
      <c r="CI505" s="11"/>
      <c r="CJ505" s="11"/>
      <c r="CK505" s="11"/>
      <c r="CL505" s="11"/>
      <c r="CM505" s="11"/>
      <c r="CN505" s="11"/>
      <c r="CO505" s="11"/>
      <c r="CP505" s="11"/>
      <c r="CQ505" s="11"/>
      <c r="CR505" s="11"/>
      <c r="CS505" s="11"/>
      <c r="CT505" s="11"/>
      <c r="CU505" s="11"/>
      <c r="CV505" s="11"/>
    </row>
    <row r="506" spans="7:100"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78"/>
      <c r="AL506" s="78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78"/>
      <c r="BQ506" s="78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1"/>
      <c r="CD506" s="11"/>
      <c r="CE506" s="11"/>
      <c r="CF506" s="11"/>
      <c r="CG506" s="11"/>
      <c r="CH506" s="11"/>
      <c r="CI506" s="11"/>
      <c r="CJ506" s="11"/>
      <c r="CK506" s="11"/>
      <c r="CL506" s="11"/>
      <c r="CM506" s="11"/>
      <c r="CN506" s="11"/>
      <c r="CO506" s="11"/>
      <c r="CP506" s="11"/>
      <c r="CQ506" s="11"/>
      <c r="CR506" s="11"/>
      <c r="CS506" s="11"/>
      <c r="CT506" s="11"/>
      <c r="CU506" s="11"/>
      <c r="CV506" s="11"/>
    </row>
    <row r="507" spans="7:100"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78"/>
      <c r="AL507" s="78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78"/>
      <c r="BQ507" s="78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1"/>
      <c r="CD507" s="11"/>
      <c r="CE507" s="11"/>
      <c r="CF507" s="11"/>
      <c r="CG507" s="11"/>
      <c r="CH507" s="11"/>
      <c r="CI507" s="11"/>
      <c r="CJ507" s="11"/>
      <c r="CK507" s="11"/>
      <c r="CL507" s="11"/>
      <c r="CM507" s="11"/>
      <c r="CN507" s="11"/>
      <c r="CO507" s="11"/>
      <c r="CP507" s="11"/>
      <c r="CQ507" s="11"/>
      <c r="CR507" s="11"/>
      <c r="CS507" s="11"/>
      <c r="CT507" s="11"/>
      <c r="CU507" s="11"/>
      <c r="CV507" s="11"/>
    </row>
    <row r="508" spans="7:100"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78"/>
      <c r="AL508" s="78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78"/>
      <c r="BQ508" s="78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1"/>
      <c r="CD508" s="11"/>
      <c r="CE508" s="11"/>
      <c r="CF508" s="11"/>
      <c r="CG508" s="11"/>
      <c r="CH508" s="11"/>
      <c r="CI508" s="11"/>
      <c r="CJ508" s="11"/>
      <c r="CK508" s="11"/>
      <c r="CL508" s="11"/>
      <c r="CM508" s="11"/>
      <c r="CN508" s="11"/>
      <c r="CO508" s="11"/>
      <c r="CP508" s="11"/>
      <c r="CQ508" s="11"/>
      <c r="CR508" s="11"/>
      <c r="CS508" s="11"/>
      <c r="CT508" s="11"/>
      <c r="CU508" s="11"/>
      <c r="CV508" s="11"/>
    </row>
    <row r="509" spans="7:100"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78"/>
      <c r="AL509" s="78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78"/>
      <c r="BQ509" s="78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1"/>
      <c r="CD509" s="11"/>
      <c r="CE509" s="11"/>
      <c r="CF509" s="11"/>
      <c r="CG509" s="11"/>
      <c r="CH509" s="11"/>
      <c r="CI509" s="11"/>
      <c r="CJ509" s="11"/>
      <c r="CK509" s="11"/>
      <c r="CL509" s="11"/>
      <c r="CM509" s="11"/>
      <c r="CN509" s="11"/>
      <c r="CO509" s="11"/>
      <c r="CP509" s="11"/>
      <c r="CQ509" s="11"/>
      <c r="CR509" s="11"/>
      <c r="CS509" s="11"/>
      <c r="CT509" s="11"/>
      <c r="CU509" s="11"/>
      <c r="CV509" s="11"/>
    </row>
    <row r="510" spans="7:100"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78"/>
      <c r="AL510" s="78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78"/>
      <c r="BQ510" s="78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1"/>
      <c r="CD510" s="11"/>
      <c r="CE510" s="11"/>
      <c r="CF510" s="11"/>
      <c r="CG510" s="11"/>
      <c r="CH510" s="11"/>
      <c r="CI510" s="11"/>
      <c r="CJ510" s="11"/>
      <c r="CK510" s="11"/>
      <c r="CL510" s="11"/>
      <c r="CM510" s="11"/>
      <c r="CN510" s="11"/>
      <c r="CO510" s="11"/>
      <c r="CP510" s="11"/>
      <c r="CQ510" s="11"/>
      <c r="CR510" s="11"/>
      <c r="CS510" s="11"/>
      <c r="CT510" s="11"/>
      <c r="CU510" s="11"/>
      <c r="CV510" s="11"/>
    </row>
    <row r="511" spans="7:100"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78"/>
      <c r="AL511" s="78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78"/>
      <c r="BQ511" s="78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1"/>
      <c r="CD511" s="11"/>
      <c r="CE511" s="11"/>
      <c r="CF511" s="11"/>
      <c r="CG511" s="11"/>
      <c r="CH511" s="11"/>
      <c r="CI511" s="11"/>
      <c r="CJ511" s="11"/>
      <c r="CK511" s="11"/>
      <c r="CL511" s="11"/>
      <c r="CM511" s="11"/>
      <c r="CN511" s="11"/>
      <c r="CO511" s="11"/>
      <c r="CP511" s="11"/>
      <c r="CQ511" s="11"/>
      <c r="CR511" s="11"/>
      <c r="CS511" s="11"/>
      <c r="CT511" s="11"/>
      <c r="CU511" s="11"/>
      <c r="CV511" s="11"/>
    </row>
    <row r="512" spans="7:100"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78"/>
      <c r="AL512" s="78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78"/>
      <c r="BQ512" s="78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1"/>
      <c r="CD512" s="11"/>
      <c r="CE512" s="11"/>
      <c r="CF512" s="11"/>
      <c r="CG512" s="11"/>
      <c r="CH512" s="11"/>
      <c r="CI512" s="11"/>
      <c r="CJ512" s="11"/>
      <c r="CK512" s="11"/>
      <c r="CL512" s="11"/>
      <c r="CM512" s="11"/>
      <c r="CN512" s="11"/>
      <c r="CO512" s="11"/>
      <c r="CP512" s="11"/>
      <c r="CQ512" s="11"/>
      <c r="CR512" s="11"/>
      <c r="CS512" s="11"/>
      <c r="CT512" s="11"/>
      <c r="CU512" s="11"/>
      <c r="CV512" s="11"/>
    </row>
    <row r="513" spans="7:100"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78"/>
      <c r="AL513" s="78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78"/>
      <c r="BQ513" s="78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1"/>
      <c r="CD513" s="11"/>
      <c r="CE513" s="11"/>
      <c r="CF513" s="11"/>
      <c r="CG513" s="11"/>
      <c r="CH513" s="11"/>
      <c r="CI513" s="11"/>
      <c r="CJ513" s="11"/>
      <c r="CK513" s="11"/>
      <c r="CL513" s="11"/>
      <c r="CM513" s="11"/>
      <c r="CN513" s="11"/>
      <c r="CO513" s="11"/>
      <c r="CP513" s="11"/>
      <c r="CQ513" s="11"/>
      <c r="CR513" s="11"/>
      <c r="CS513" s="11"/>
      <c r="CT513" s="11"/>
      <c r="CU513" s="11"/>
      <c r="CV513" s="11"/>
    </row>
    <row r="514" spans="7:100"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78"/>
      <c r="AL514" s="78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78"/>
      <c r="BQ514" s="78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1"/>
      <c r="CD514" s="11"/>
      <c r="CE514" s="11"/>
      <c r="CF514" s="11"/>
      <c r="CG514" s="11"/>
      <c r="CH514" s="11"/>
      <c r="CI514" s="11"/>
      <c r="CJ514" s="11"/>
      <c r="CK514" s="11"/>
      <c r="CL514" s="11"/>
      <c r="CM514" s="11"/>
      <c r="CN514" s="11"/>
      <c r="CO514" s="11"/>
      <c r="CP514" s="11"/>
      <c r="CQ514" s="11"/>
      <c r="CR514" s="11"/>
      <c r="CS514" s="11"/>
      <c r="CT514" s="11"/>
      <c r="CU514" s="11"/>
      <c r="CV514" s="11"/>
    </row>
    <row r="515" spans="7:100"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78"/>
      <c r="AL515" s="78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78"/>
      <c r="BQ515" s="78"/>
      <c r="BR515" s="11"/>
      <c r="BS515" s="11"/>
      <c r="BT515" s="11"/>
      <c r="BU515" s="11"/>
      <c r="BV515" s="11"/>
      <c r="BW515" s="11"/>
      <c r="BX515" s="11"/>
      <c r="BY515" s="11"/>
      <c r="BZ515" s="11"/>
      <c r="CA515" s="11"/>
      <c r="CB515" s="11"/>
      <c r="CC515" s="11"/>
      <c r="CD515" s="11"/>
      <c r="CE515" s="11"/>
      <c r="CF515" s="11"/>
      <c r="CG515" s="11"/>
      <c r="CH515" s="11"/>
      <c r="CI515" s="11"/>
      <c r="CJ515" s="11"/>
      <c r="CK515" s="11"/>
      <c r="CL515" s="11"/>
      <c r="CM515" s="11"/>
      <c r="CN515" s="11"/>
      <c r="CO515" s="11"/>
      <c r="CP515" s="11"/>
      <c r="CQ515" s="11"/>
      <c r="CR515" s="11"/>
      <c r="CS515" s="11"/>
      <c r="CT515" s="11"/>
      <c r="CU515" s="11"/>
      <c r="CV515" s="11"/>
    </row>
    <row r="516" spans="7:100"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78"/>
      <c r="AL516" s="78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78"/>
      <c r="BQ516" s="78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1"/>
      <c r="CD516" s="11"/>
      <c r="CE516" s="11"/>
      <c r="CF516" s="11"/>
      <c r="CG516" s="11"/>
      <c r="CH516" s="11"/>
      <c r="CI516" s="11"/>
      <c r="CJ516" s="11"/>
      <c r="CK516" s="11"/>
      <c r="CL516" s="11"/>
      <c r="CM516" s="11"/>
      <c r="CN516" s="11"/>
      <c r="CO516" s="11"/>
      <c r="CP516" s="11"/>
      <c r="CQ516" s="11"/>
      <c r="CR516" s="11"/>
      <c r="CS516" s="11"/>
      <c r="CT516" s="11"/>
      <c r="CU516" s="11"/>
      <c r="CV516" s="11"/>
    </row>
    <row r="517" spans="7:100"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78"/>
      <c r="AL517" s="78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78"/>
      <c r="BQ517" s="78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1"/>
      <c r="CD517" s="11"/>
      <c r="CE517" s="11"/>
      <c r="CF517" s="11"/>
      <c r="CG517" s="11"/>
      <c r="CH517" s="11"/>
      <c r="CI517" s="11"/>
      <c r="CJ517" s="11"/>
      <c r="CK517" s="11"/>
      <c r="CL517" s="11"/>
      <c r="CM517" s="11"/>
      <c r="CN517" s="11"/>
      <c r="CO517" s="11"/>
      <c r="CP517" s="11"/>
      <c r="CQ517" s="11"/>
      <c r="CR517" s="11"/>
      <c r="CS517" s="11"/>
      <c r="CT517" s="11"/>
      <c r="CU517" s="11"/>
      <c r="CV517" s="11"/>
    </row>
    <row r="518" spans="7:100"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78"/>
      <c r="AL518" s="78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78"/>
      <c r="BQ518" s="78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1"/>
      <c r="CD518" s="11"/>
      <c r="CE518" s="11"/>
      <c r="CF518" s="11"/>
      <c r="CG518" s="11"/>
      <c r="CH518" s="11"/>
      <c r="CI518" s="11"/>
      <c r="CJ518" s="11"/>
      <c r="CK518" s="11"/>
      <c r="CL518" s="11"/>
      <c r="CM518" s="11"/>
      <c r="CN518" s="11"/>
      <c r="CO518" s="11"/>
      <c r="CP518" s="11"/>
      <c r="CQ518" s="11"/>
      <c r="CR518" s="11"/>
      <c r="CS518" s="11"/>
      <c r="CT518" s="11"/>
      <c r="CU518" s="11"/>
      <c r="CV518" s="11"/>
    </row>
    <row r="519" spans="7:100"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78"/>
      <c r="AL519" s="78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78"/>
      <c r="BQ519" s="78"/>
      <c r="BR519" s="11"/>
      <c r="BS519" s="11"/>
      <c r="BT519" s="11"/>
      <c r="BU519" s="11"/>
      <c r="BV519" s="11"/>
      <c r="BW519" s="11"/>
      <c r="BX519" s="11"/>
      <c r="BY519" s="11"/>
      <c r="BZ519" s="11"/>
      <c r="CA519" s="11"/>
      <c r="CB519" s="11"/>
      <c r="CC519" s="11"/>
      <c r="CD519" s="11"/>
      <c r="CE519" s="11"/>
      <c r="CF519" s="11"/>
      <c r="CG519" s="11"/>
      <c r="CH519" s="11"/>
      <c r="CI519" s="11"/>
      <c r="CJ519" s="11"/>
      <c r="CK519" s="11"/>
      <c r="CL519" s="11"/>
      <c r="CM519" s="11"/>
      <c r="CN519" s="11"/>
      <c r="CO519" s="11"/>
      <c r="CP519" s="11"/>
      <c r="CQ519" s="11"/>
      <c r="CR519" s="11"/>
      <c r="CS519" s="11"/>
      <c r="CT519" s="11"/>
      <c r="CU519" s="11"/>
      <c r="CV519" s="11"/>
    </row>
    <row r="520" spans="7:100"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78"/>
      <c r="AL520" s="78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78"/>
      <c r="BQ520" s="78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1"/>
      <c r="CD520" s="11"/>
      <c r="CE520" s="11"/>
      <c r="CF520" s="11"/>
      <c r="CG520" s="11"/>
      <c r="CH520" s="11"/>
      <c r="CI520" s="11"/>
      <c r="CJ520" s="11"/>
      <c r="CK520" s="11"/>
      <c r="CL520" s="11"/>
      <c r="CM520" s="11"/>
      <c r="CN520" s="11"/>
      <c r="CO520" s="11"/>
      <c r="CP520" s="11"/>
      <c r="CQ520" s="11"/>
      <c r="CR520" s="11"/>
      <c r="CS520" s="11"/>
      <c r="CT520" s="11"/>
      <c r="CU520" s="11"/>
      <c r="CV520" s="11"/>
    </row>
    <row r="521" spans="7:100"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78"/>
      <c r="AL521" s="78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78"/>
      <c r="BQ521" s="78"/>
      <c r="BR521" s="11"/>
      <c r="BS521" s="11"/>
      <c r="BT521" s="11"/>
      <c r="BU521" s="11"/>
      <c r="BV521" s="11"/>
      <c r="BW521" s="11"/>
      <c r="BX521" s="11"/>
      <c r="BY521" s="11"/>
      <c r="BZ521" s="11"/>
      <c r="CA521" s="11"/>
      <c r="CB521" s="11"/>
      <c r="CC521" s="11"/>
      <c r="CD521" s="11"/>
      <c r="CE521" s="11"/>
      <c r="CF521" s="11"/>
      <c r="CG521" s="11"/>
      <c r="CH521" s="11"/>
      <c r="CI521" s="11"/>
      <c r="CJ521" s="11"/>
      <c r="CK521" s="11"/>
      <c r="CL521" s="11"/>
      <c r="CM521" s="11"/>
      <c r="CN521" s="11"/>
      <c r="CO521" s="11"/>
      <c r="CP521" s="11"/>
      <c r="CQ521" s="11"/>
      <c r="CR521" s="11"/>
      <c r="CS521" s="11"/>
      <c r="CT521" s="11"/>
      <c r="CU521" s="11"/>
      <c r="CV521" s="11"/>
    </row>
    <row r="522" spans="7:100"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78"/>
      <c r="AL522" s="78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78"/>
      <c r="BQ522" s="78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1"/>
      <c r="CD522" s="11"/>
      <c r="CE522" s="11"/>
      <c r="CF522" s="11"/>
      <c r="CG522" s="11"/>
      <c r="CH522" s="11"/>
      <c r="CI522" s="11"/>
      <c r="CJ522" s="11"/>
      <c r="CK522" s="11"/>
      <c r="CL522" s="11"/>
      <c r="CM522" s="11"/>
      <c r="CN522" s="11"/>
      <c r="CO522" s="11"/>
      <c r="CP522" s="11"/>
      <c r="CQ522" s="11"/>
      <c r="CR522" s="11"/>
      <c r="CS522" s="11"/>
      <c r="CT522" s="11"/>
      <c r="CU522" s="11"/>
      <c r="CV522" s="11"/>
    </row>
    <row r="523" spans="7:100"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78"/>
      <c r="AL523" s="78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78"/>
      <c r="BQ523" s="78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  <c r="CK523" s="11"/>
      <c r="CL523" s="11"/>
      <c r="CM523" s="11"/>
      <c r="CN523" s="11"/>
      <c r="CO523" s="11"/>
      <c r="CP523" s="11"/>
      <c r="CQ523" s="11"/>
      <c r="CR523" s="11"/>
      <c r="CS523" s="11"/>
      <c r="CT523" s="11"/>
      <c r="CU523" s="11"/>
      <c r="CV523" s="11"/>
    </row>
    <row r="524" spans="7:100"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78"/>
      <c r="AL524" s="78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78"/>
      <c r="BQ524" s="78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1"/>
      <c r="CD524" s="11"/>
      <c r="CE524" s="11"/>
      <c r="CF524" s="11"/>
      <c r="CG524" s="11"/>
      <c r="CH524" s="11"/>
      <c r="CI524" s="11"/>
      <c r="CJ524" s="11"/>
      <c r="CK524" s="11"/>
      <c r="CL524" s="11"/>
      <c r="CM524" s="11"/>
      <c r="CN524" s="11"/>
      <c r="CO524" s="11"/>
      <c r="CP524" s="11"/>
      <c r="CQ524" s="11"/>
      <c r="CR524" s="11"/>
      <c r="CS524" s="11"/>
      <c r="CT524" s="11"/>
      <c r="CU524" s="11"/>
      <c r="CV524" s="11"/>
    </row>
    <row r="525" spans="7:100"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78"/>
      <c r="AL525" s="78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78"/>
      <c r="BQ525" s="78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1"/>
      <c r="CD525" s="11"/>
      <c r="CE525" s="11"/>
      <c r="CF525" s="11"/>
      <c r="CG525" s="11"/>
      <c r="CH525" s="11"/>
      <c r="CI525" s="11"/>
      <c r="CJ525" s="11"/>
      <c r="CK525" s="11"/>
      <c r="CL525" s="11"/>
      <c r="CM525" s="11"/>
      <c r="CN525" s="11"/>
      <c r="CO525" s="11"/>
      <c r="CP525" s="11"/>
      <c r="CQ525" s="11"/>
      <c r="CR525" s="11"/>
      <c r="CS525" s="11"/>
      <c r="CT525" s="11"/>
      <c r="CU525" s="11"/>
      <c r="CV525" s="11"/>
    </row>
    <row r="526" spans="7:100"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78"/>
      <c r="AL526" s="78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78"/>
      <c r="BQ526" s="78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1"/>
      <c r="CD526" s="11"/>
      <c r="CE526" s="11"/>
      <c r="CF526" s="11"/>
      <c r="CG526" s="11"/>
      <c r="CH526" s="11"/>
      <c r="CI526" s="11"/>
      <c r="CJ526" s="11"/>
      <c r="CK526" s="11"/>
      <c r="CL526" s="11"/>
      <c r="CM526" s="11"/>
      <c r="CN526" s="11"/>
      <c r="CO526" s="11"/>
      <c r="CP526" s="11"/>
      <c r="CQ526" s="11"/>
      <c r="CR526" s="11"/>
      <c r="CS526" s="11"/>
      <c r="CT526" s="11"/>
      <c r="CU526" s="11"/>
      <c r="CV526" s="11"/>
    </row>
    <row r="527" spans="7:100"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78"/>
      <c r="AL527" s="78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78"/>
      <c r="BQ527" s="78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1"/>
      <c r="CD527" s="11"/>
      <c r="CE527" s="11"/>
      <c r="CF527" s="11"/>
      <c r="CG527" s="11"/>
      <c r="CH527" s="11"/>
      <c r="CI527" s="11"/>
      <c r="CJ527" s="11"/>
      <c r="CK527" s="11"/>
      <c r="CL527" s="11"/>
      <c r="CM527" s="11"/>
      <c r="CN527" s="11"/>
      <c r="CO527" s="11"/>
      <c r="CP527" s="11"/>
      <c r="CQ527" s="11"/>
      <c r="CR527" s="11"/>
      <c r="CS527" s="11"/>
      <c r="CT527" s="11"/>
      <c r="CU527" s="11"/>
      <c r="CV527" s="11"/>
    </row>
    <row r="528" spans="7:100"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78"/>
      <c r="AL528" s="78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78"/>
      <c r="BQ528" s="78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1"/>
      <c r="CD528" s="11"/>
      <c r="CE528" s="11"/>
      <c r="CF528" s="11"/>
      <c r="CG528" s="11"/>
      <c r="CH528" s="11"/>
      <c r="CI528" s="11"/>
      <c r="CJ528" s="11"/>
      <c r="CK528" s="11"/>
      <c r="CL528" s="11"/>
      <c r="CM528" s="11"/>
      <c r="CN528" s="11"/>
      <c r="CO528" s="11"/>
      <c r="CP528" s="11"/>
      <c r="CQ528" s="11"/>
      <c r="CR528" s="11"/>
      <c r="CS528" s="11"/>
      <c r="CT528" s="11"/>
      <c r="CU528" s="11"/>
      <c r="CV528" s="11"/>
    </row>
    <row r="529" spans="7:100"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78"/>
      <c r="AL529" s="78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78"/>
      <c r="BQ529" s="78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1"/>
      <c r="CD529" s="11"/>
      <c r="CE529" s="11"/>
      <c r="CF529" s="11"/>
      <c r="CG529" s="11"/>
      <c r="CH529" s="11"/>
      <c r="CI529" s="11"/>
      <c r="CJ529" s="11"/>
      <c r="CK529" s="11"/>
      <c r="CL529" s="11"/>
      <c r="CM529" s="11"/>
      <c r="CN529" s="11"/>
      <c r="CO529" s="11"/>
      <c r="CP529" s="11"/>
      <c r="CQ529" s="11"/>
      <c r="CR529" s="11"/>
      <c r="CS529" s="11"/>
      <c r="CT529" s="11"/>
      <c r="CU529" s="11"/>
      <c r="CV529" s="11"/>
    </row>
    <row r="530" spans="7:100"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78"/>
      <c r="AL530" s="78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78"/>
      <c r="BQ530" s="78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1"/>
      <c r="CD530" s="11"/>
      <c r="CE530" s="11"/>
      <c r="CF530" s="11"/>
      <c r="CG530" s="11"/>
      <c r="CH530" s="11"/>
      <c r="CI530" s="11"/>
      <c r="CJ530" s="11"/>
      <c r="CK530" s="11"/>
      <c r="CL530" s="11"/>
      <c r="CM530" s="11"/>
      <c r="CN530" s="11"/>
      <c r="CO530" s="11"/>
      <c r="CP530" s="11"/>
      <c r="CQ530" s="11"/>
      <c r="CR530" s="11"/>
      <c r="CS530" s="11"/>
      <c r="CT530" s="11"/>
      <c r="CU530" s="11"/>
      <c r="CV530" s="11"/>
    </row>
    <row r="531" spans="7:100"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78"/>
      <c r="AL531" s="78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78"/>
      <c r="BQ531" s="78"/>
      <c r="BR531" s="11"/>
      <c r="BS531" s="11"/>
      <c r="BT531" s="11"/>
      <c r="BU531" s="11"/>
      <c r="BV531" s="11"/>
      <c r="BW531" s="11"/>
      <c r="BX531" s="11"/>
      <c r="BY531" s="11"/>
      <c r="BZ531" s="11"/>
      <c r="CA531" s="11"/>
      <c r="CB531" s="11"/>
      <c r="CC531" s="11"/>
      <c r="CD531" s="11"/>
      <c r="CE531" s="11"/>
      <c r="CF531" s="11"/>
      <c r="CG531" s="11"/>
      <c r="CH531" s="11"/>
      <c r="CI531" s="11"/>
      <c r="CJ531" s="11"/>
      <c r="CK531" s="11"/>
      <c r="CL531" s="11"/>
      <c r="CM531" s="11"/>
      <c r="CN531" s="11"/>
      <c r="CO531" s="11"/>
      <c r="CP531" s="11"/>
      <c r="CQ531" s="11"/>
      <c r="CR531" s="11"/>
      <c r="CS531" s="11"/>
      <c r="CT531" s="11"/>
      <c r="CU531" s="11"/>
      <c r="CV531" s="11"/>
    </row>
    <row r="532" spans="7:100"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78"/>
      <c r="AL532" s="78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78"/>
      <c r="BQ532" s="78"/>
      <c r="BR532" s="11"/>
      <c r="BS532" s="11"/>
      <c r="BT532" s="11"/>
      <c r="BU532" s="11"/>
      <c r="BV532" s="11"/>
      <c r="BW532" s="11"/>
      <c r="BX532" s="11"/>
      <c r="BY532" s="11"/>
      <c r="BZ532" s="11"/>
      <c r="CA532" s="11"/>
      <c r="CB532" s="11"/>
      <c r="CC532" s="11"/>
      <c r="CD532" s="11"/>
      <c r="CE532" s="11"/>
      <c r="CF532" s="11"/>
      <c r="CG532" s="11"/>
      <c r="CH532" s="11"/>
      <c r="CI532" s="11"/>
      <c r="CJ532" s="11"/>
      <c r="CK532" s="11"/>
      <c r="CL532" s="11"/>
      <c r="CM532" s="11"/>
      <c r="CN532" s="11"/>
      <c r="CO532" s="11"/>
      <c r="CP532" s="11"/>
      <c r="CQ532" s="11"/>
      <c r="CR532" s="11"/>
      <c r="CS532" s="11"/>
      <c r="CT532" s="11"/>
      <c r="CU532" s="11"/>
      <c r="CV532" s="11"/>
    </row>
    <row r="533" spans="7:100"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78"/>
      <c r="AL533" s="78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78"/>
      <c r="BQ533" s="78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1"/>
      <c r="CD533" s="11"/>
      <c r="CE533" s="11"/>
      <c r="CF533" s="11"/>
      <c r="CG533" s="11"/>
      <c r="CH533" s="11"/>
      <c r="CI533" s="11"/>
      <c r="CJ533" s="11"/>
      <c r="CK533" s="11"/>
      <c r="CL533" s="11"/>
      <c r="CM533" s="11"/>
      <c r="CN533" s="11"/>
      <c r="CO533" s="11"/>
      <c r="CP533" s="11"/>
      <c r="CQ533" s="11"/>
      <c r="CR533" s="11"/>
      <c r="CS533" s="11"/>
      <c r="CT533" s="11"/>
      <c r="CU533" s="11"/>
      <c r="CV533" s="11"/>
    </row>
    <row r="534" spans="7:100"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78"/>
      <c r="AL534" s="78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78"/>
      <c r="BQ534" s="78"/>
      <c r="BR534" s="11"/>
      <c r="BS534" s="11"/>
      <c r="BT534" s="11"/>
      <c r="BU534" s="11"/>
      <c r="BV534" s="11"/>
      <c r="BW534" s="11"/>
      <c r="BX534" s="11"/>
      <c r="BY534" s="11"/>
      <c r="BZ534" s="11"/>
      <c r="CA534" s="11"/>
      <c r="CB534" s="11"/>
      <c r="CC534" s="11"/>
      <c r="CD534" s="11"/>
      <c r="CE534" s="11"/>
      <c r="CF534" s="11"/>
      <c r="CG534" s="11"/>
      <c r="CH534" s="11"/>
      <c r="CI534" s="11"/>
      <c r="CJ534" s="11"/>
      <c r="CK534" s="11"/>
      <c r="CL534" s="11"/>
      <c r="CM534" s="11"/>
      <c r="CN534" s="11"/>
      <c r="CO534" s="11"/>
      <c r="CP534" s="11"/>
      <c r="CQ534" s="11"/>
      <c r="CR534" s="11"/>
      <c r="CS534" s="11"/>
      <c r="CT534" s="11"/>
      <c r="CU534" s="11"/>
      <c r="CV534" s="11"/>
    </row>
    <row r="535" spans="7:100"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78"/>
      <c r="AL535" s="78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78"/>
      <c r="BQ535" s="78"/>
      <c r="BR535" s="11"/>
      <c r="BS535" s="11"/>
      <c r="BT535" s="11"/>
      <c r="BU535" s="11"/>
      <c r="BV535" s="11"/>
      <c r="BW535" s="11"/>
      <c r="BX535" s="11"/>
      <c r="BY535" s="11"/>
      <c r="BZ535" s="11"/>
      <c r="CA535" s="11"/>
      <c r="CB535" s="11"/>
      <c r="CC535" s="11"/>
      <c r="CD535" s="11"/>
      <c r="CE535" s="11"/>
      <c r="CF535" s="11"/>
      <c r="CG535" s="11"/>
      <c r="CH535" s="11"/>
      <c r="CI535" s="11"/>
      <c r="CJ535" s="11"/>
      <c r="CK535" s="11"/>
      <c r="CL535" s="11"/>
      <c r="CM535" s="11"/>
      <c r="CN535" s="11"/>
      <c r="CO535" s="11"/>
      <c r="CP535" s="11"/>
      <c r="CQ535" s="11"/>
      <c r="CR535" s="11"/>
      <c r="CS535" s="11"/>
      <c r="CT535" s="11"/>
      <c r="CU535" s="11"/>
      <c r="CV535" s="11"/>
    </row>
    <row r="536" spans="7:100"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78"/>
      <c r="AL536" s="78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78"/>
      <c r="BQ536" s="78"/>
      <c r="BR536" s="11"/>
      <c r="BS536" s="11"/>
      <c r="BT536" s="11"/>
      <c r="BU536" s="11"/>
      <c r="BV536" s="11"/>
      <c r="BW536" s="11"/>
      <c r="BX536" s="11"/>
      <c r="BY536" s="11"/>
      <c r="BZ536" s="11"/>
      <c r="CA536" s="11"/>
      <c r="CB536" s="11"/>
      <c r="CC536" s="11"/>
      <c r="CD536" s="11"/>
      <c r="CE536" s="11"/>
      <c r="CF536" s="11"/>
      <c r="CG536" s="11"/>
      <c r="CH536" s="11"/>
      <c r="CI536" s="11"/>
      <c r="CJ536" s="11"/>
      <c r="CK536" s="11"/>
      <c r="CL536" s="11"/>
      <c r="CM536" s="11"/>
      <c r="CN536" s="11"/>
      <c r="CO536" s="11"/>
      <c r="CP536" s="11"/>
      <c r="CQ536" s="11"/>
      <c r="CR536" s="11"/>
      <c r="CS536" s="11"/>
      <c r="CT536" s="11"/>
      <c r="CU536" s="11"/>
      <c r="CV536" s="11"/>
    </row>
    <row r="537" spans="7:100"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78"/>
      <c r="AL537" s="78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78"/>
      <c r="BQ537" s="78"/>
      <c r="BR537" s="11"/>
      <c r="BS537" s="11"/>
      <c r="BT537" s="11"/>
      <c r="BU537" s="11"/>
      <c r="BV537" s="11"/>
      <c r="BW537" s="11"/>
      <c r="BX537" s="11"/>
      <c r="BY537" s="11"/>
      <c r="BZ537" s="11"/>
      <c r="CA537" s="11"/>
      <c r="CB537" s="11"/>
      <c r="CC537" s="11"/>
      <c r="CD537" s="11"/>
      <c r="CE537" s="11"/>
      <c r="CF537" s="11"/>
      <c r="CG537" s="11"/>
      <c r="CH537" s="11"/>
      <c r="CI537" s="11"/>
      <c r="CJ537" s="11"/>
      <c r="CK537" s="11"/>
      <c r="CL537" s="11"/>
      <c r="CM537" s="11"/>
      <c r="CN537" s="11"/>
      <c r="CO537" s="11"/>
      <c r="CP537" s="11"/>
      <c r="CQ537" s="11"/>
      <c r="CR537" s="11"/>
      <c r="CS537" s="11"/>
      <c r="CT537" s="11"/>
      <c r="CU537" s="11"/>
      <c r="CV537" s="11"/>
    </row>
    <row r="538" spans="7:100"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78"/>
      <c r="AL538" s="78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78"/>
      <c r="BQ538" s="78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1"/>
      <c r="CD538" s="11"/>
      <c r="CE538" s="11"/>
      <c r="CF538" s="11"/>
      <c r="CG538" s="11"/>
      <c r="CH538" s="11"/>
      <c r="CI538" s="11"/>
      <c r="CJ538" s="11"/>
      <c r="CK538" s="11"/>
      <c r="CL538" s="11"/>
      <c r="CM538" s="11"/>
      <c r="CN538" s="11"/>
      <c r="CO538" s="11"/>
      <c r="CP538" s="11"/>
      <c r="CQ538" s="11"/>
      <c r="CR538" s="11"/>
      <c r="CS538" s="11"/>
      <c r="CT538" s="11"/>
      <c r="CU538" s="11"/>
      <c r="CV538" s="11"/>
    </row>
    <row r="539" spans="7:100"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78"/>
      <c r="AL539" s="78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78"/>
      <c r="BQ539" s="78"/>
      <c r="BR539" s="11"/>
      <c r="BS539" s="11"/>
      <c r="BT539" s="11"/>
      <c r="BU539" s="11"/>
      <c r="BV539" s="11"/>
      <c r="BW539" s="11"/>
      <c r="BX539" s="11"/>
      <c r="BY539" s="11"/>
      <c r="BZ539" s="11"/>
      <c r="CA539" s="11"/>
      <c r="CB539" s="11"/>
      <c r="CC539" s="11"/>
      <c r="CD539" s="11"/>
      <c r="CE539" s="11"/>
      <c r="CF539" s="11"/>
      <c r="CG539" s="11"/>
      <c r="CH539" s="11"/>
      <c r="CI539" s="11"/>
      <c r="CJ539" s="11"/>
      <c r="CK539" s="11"/>
      <c r="CL539" s="11"/>
      <c r="CM539" s="11"/>
      <c r="CN539" s="11"/>
      <c r="CO539" s="11"/>
      <c r="CP539" s="11"/>
      <c r="CQ539" s="11"/>
      <c r="CR539" s="11"/>
      <c r="CS539" s="11"/>
      <c r="CT539" s="11"/>
      <c r="CU539" s="11"/>
      <c r="CV539" s="11"/>
    </row>
    <row r="540" spans="7:100"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78"/>
      <c r="AL540" s="78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78"/>
      <c r="BQ540" s="78"/>
      <c r="BR540" s="11"/>
      <c r="BS540" s="11"/>
      <c r="BT540" s="11"/>
      <c r="BU540" s="11"/>
      <c r="BV540" s="11"/>
      <c r="BW540" s="11"/>
      <c r="BX540" s="11"/>
      <c r="BY540" s="11"/>
      <c r="BZ540" s="11"/>
      <c r="CA540" s="11"/>
      <c r="CB540" s="11"/>
      <c r="CC540" s="11"/>
      <c r="CD540" s="11"/>
      <c r="CE540" s="11"/>
      <c r="CF540" s="11"/>
      <c r="CG540" s="11"/>
      <c r="CH540" s="11"/>
      <c r="CI540" s="11"/>
      <c r="CJ540" s="11"/>
      <c r="CK540" s="11"/>
      <c r="CL540" s="11"/>
      <c r="CM540" s="11"/>
      <c r="CN540" s="11"/>
      <c r="CO540" s="11"/>
      <c r="CP540" s="11"/>
      <c r="CQ540" s="11"/>
      <c r="CR540" s="11"/>
      <c r="CS540" s="11"/>
      <c r="CT540" s="11"/>
      <c r="CU540" s="11"/>
      <c r="CV540" s="11"/>
    </row>
    <row r="541" spans="7:100"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78"/>
      <c r="AL541" s="78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78"/>
      <c r="BQ541" s="78"/>
      <c r="BR541" s="11"/>
      <c r="BS541" s="11"/>
      <c r="BT541" s="11"/>
      <c r="BU541" s="11"/>
      <c r="BV541" s="11"/>
      <c r="BW541" s="11"/>
      <c r="BX541" s="11"/>
      <c r="BY541" s="11"/>
      <c r="BZ541" s="11"/>
      <c r="CA541" s="11"/>
      <c r="CB541" s="11"/>
      <c r="CC541" s="11"/>
      <c r="CD541" s="11"/>
      <c r="CE541" s="11"/>
      <c r="CF541" s="11"/>
      <c r="CG541" s="11"/>
      <c r="CH541" s="11"/>
      <c r="CI541" s="11"/>
      <c r="CJ541" s="11"/>
      <c r="CK541" s="11"/>
      <c r="CL541" s="11"/>
      <c r="CM541" s="11"/>
      <c r="CN541" s="11"/>
      <c r="CO541" s="11"/>
      <c r="CP541" s="11"/>
      <c r="CQ541" s="11"/>
      <c r="CR541" s="11"/>
      <c r="CS541" s="11"/>
      <c r="CT541" s="11"/>
      <c r="CU541" s="11"/>
      <c r="CV541" s="11"/>
    </row>
    <row r="542" spans="7:100"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78"/>
      <c r="AL542" s="78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78"/>
      <c r="BQ542" s="78"/>
      <c r="BR542" s="11"/>
      <c r="BS542" s="11"/>
      <c r="BT542" s="11"/>
      <c r="BU542" s="11"/>
      <c r="BV542" s="11"/>
      <c r="BW542" s="11"/>
      <c r="BX542" s="11"/>
      <c r="BY542" s="11"/>
      <c r="BZ542" s="11"/>
      <c r="CA542" s="11"/>
      <c r="CB542" s="11"/>
      <c r="CC542" s="11"/>
      <c r="CD542" s="11"/>
      <c r="CE542" s="11"/>
      <c r="CF542" s="11"/>
      <c r="CG542" s="11"/>
      <c r="CH542" s="11"/>
      <c r="CI542" s="11"/>
      <c r="CJ542" s="11"/>
      <c r="CK542" s="11"/>
      <c r="CL542" s="11"/>
      <c r="CM542" s="11"/>
      <c r="CN542" s="11"/>
      <c r="CO542" s="11"/>
      <c r="CP542" s="11"/>
      <c r="CQ542" s="11"/>
      <c r="CR542" s="11"/>
      <c r="CS542" s="11"/>
      <c r="CT542" s="11"/>
      <c r="CU542" s="11"/>
      <c r="CV542" s="11"/>
    </row>
    <row r="543" spans="7:100"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78"/>
      <c r="AL543" s="78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78"/>
      <c r="BQ543" s="78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1"/>
      <c r="CD543" s="11"/>
      <c r="CE543" s="11"/>
      <c r="CF543" s="11"/>
      <c r="CG543" s="11"/>
      <c r="CH543" s="11"/>
      <c r="CI543" s="11"/>
      <c r="CJ543" s="11"/>
      <c r="CK543" s="11"/>
      <c r="CL543" s="11"/>
      <c r="CM543" s="11"/>
      <c r="CN543" s="11"/>
      <c r="CO543" s="11"/>
      <c r="CP543" s="11"/>
      <c r="CQ543" s="11"/>
      <c r="CR543" s="11"/>
      <c r="CS543" s="11"/>
      <c r="CT543" s="11"/>
      <c r="CU543" s="11"/>
      <c r="CV543" s="11"/>
    </row>
    <row r="544" spans="7:100"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78"/>
      <c r="AL544" s="78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78"/>
      <c r="BQ544" s="78"/>
      <c r="BR544" s="11"/>
      <c r="BS544" s="11"/>
      <c r="BT544" s="11"/>
      <c r="BU544" s="11"/>
      <c r="BV544" s="11"/>
      <c r="BW544" s="11"/>
      <c r="BX544" s="11"/>
      <c r="BY544" s="11"/>
      <c r="BZ544" s="11"/>
      <c r="CA544" s="11"/>
      <c r="CB544" s="11"/>
      <c r="CC544" s="11"/>
      <c r="CD544" s="11"/>
      <c r="CE544" s="11"/>
      <c r="CF544" s="11"/>
      <c r="CG544" s="11"/>
      <c r="CH544" s="11"/>
      <c r="CI544" s="11"/>
      <c r="CJ544" s="11"/>
      <c r="CK544" s="11"/>
      <c r="CL544" s="11"/>
      <c r="CM544" s="11"/>
      <c r="CN544" s="11"/>
      <c r="CO544" s="11"/>
      <c r="CP544" s="11"/>
      <c r="CQ544" s="11"/>
      <c r="CR544" s="11"/>
      <c r="CS544" s="11"/>
      <c r="CT544" s="11"/>
      <c r="CU544" s="11"/>
      <c r="CV544" s="11"/>
    </row>
    <row r="545" spans="7:100"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78"/>
      <c r="AL545" s="78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78"/>
      <c r="BQ545" s="78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1"/>
      <c r="CD545" s="11"/>
      <c r="CE545" s="11"/>
      <c r="CF545" s="11"/>
      <c r="CG545" s="11"/>
      <c r="CH545" s="11"/>
      <c r="CI545" s="11"/>
      <c r="CJ545" s="11"/>
      <c r="CK545" s="11"/>
      <c r="CL545" s="11"/>
      <c r="CM545" s="11"/>
      <c r="CN545" s="11"/>
      <c r="CO545" s="11"/>
      <c r="CP545" s="11"/>
      <c r="CQ545" s="11"/>
      <c r="CR545" s="11"/>
      <c r="CS545" s="11"/>
      <c r="CT545" s="11"/>
      <c r="CU545" s="11"/>
      <c r="CV545" s="11"/>
    </row>
    <row r="546" spans="7:100"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78"/>
      <c r="AL546" s="78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78"/>
      <c r="BQ546" s="78"/>
      <c r="BR546" s="11"/>
      <c r="BS546" s="11"/>
      <c r="BT546" s="11"/>
      <c r="BU546" s="11"/>
      <c r="BV546" s="11"/>
      <c r="BW546" s="11"/>
      <c r="BX546" s="11"/>
      <c r="BY546" s="11"/>
      <c r="BZ546" s="11"/>
      <c r="CA546" s="11"/>
      <c r="CB546" s="11"/>
      <c r="CC546" s="11"/>
      <c r="CD546" s="11"/>
      <c r="CE546" s="11"/>
      <c r="CF546" s="11"/>
      <c r="CG546" s="11"/>
      <c r="CH546" s="11"/>
      <c r="CI546" s="11"/>
      <c r="CJ546" s="11"/>
      <c r="CK546" s="11"/>
      <c r="CL546" s="11"/>
      <c r="CM546" s="11"/>
      <c r="CN546" s="11"/>
      <c r="CO546" s="11"/>
      <c r="CP546" s="11"/>
      <c r="CQ546" s="11"/>
      <c r="CR546" s="11"/>
      <c r="CS546" s="11"/>
      <c r="CT546" s="11"/>
      <c r="CU546" s="11"/>
      <c r="CV546" s="11"/>
    </row>
    <row r="547" spans="7:100"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78"/>
      <c r="AL547" s="78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78"/>
      <c r="BQ547" s="78"/>
      <c r="BR547" s="11"/>
      <c r="BS547" s="11"/>
      <c r="BT547" s="11"/>
      <c r="BU547" s="11"/>
      <c r="BV547" s="11"/>
      <c r="BW547" s="11"/>
      <c r="BX547" s="11"/>
      <c r="BY547" s="11"/>
      <c r="BZ547" s="11"/>
      <c r="CA547" s="11"/>
      <c r="CB547" s="11"/>
      <c r="CC547" s="11"/>
      <c r="CD547" s="11"/>
      <c r="CE547" s="11"/>
      <c r="CF547" s="11"/>
      <c r="CG547" s="11"/>
      <c r="CH547" s="11"/>
      <c r="CI547" s="11"/>
      <c r="CJ547" s="11"/>
      <c r="CK547" s="11"/>
      <c r="CL547" s="11"/>
      <c r="CM547" s="11"/>
      <c r="CN547" s="11"/>
      <c r="CO547" s="11"/>
      <c r="CP547" s="11"/>
      <c r="CQ547" s="11"/>
      <c r="CR547" s="11"/>
      <c r="CS547" s="11"/>
      <c r="CT547" s="11"/>
      <c r="CU547" s="11"/>
      <c r="CV547" s="11"/>
    </row>
    <row r="548" spans="7:100"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78"/>
      <c r="AL548" s="78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78"/>
      <c r="BQ548" s="78"/>
      <c r="BR548" s="11"/>
      <c r="BS548" s="11"/>
      <c r="BT548" s="11"/>
      <c r="BU548" s="11"/>
      <c r="BV548" s="11"/>
      <c r="BW548" s="11"/>
      <c r="BX548" s="11"/>
      <c r="BY548" s="11"/>
      <c r="BZ548" s="11"/>
      <c r="CA548" s="11"/>
      <c r="CB548" s="11"/>
      <c r="CC548" s="11"/>
      <c r="CD548" s="11"/>
      <c r="CE548" s="11"/>
      <c r="CF548" s="11"/>
      <c r="CG548" s="11"/>
      <c r="CH548" s="11"/>
      <c r="CI548" s="11"/>
      <c r="CJ548" s="11"/>
      <c r="CK548" s="11"/>
      <c r="CL548" s="11"/>
      <c r="CM548" s="11"/>
      <c r="CN548" s="11"/>
      <c r="CO548" s="11"/>
      <c r="CP548" s="11"/>
      <c r="CQ548" s="11"/>
      <c r="CR548" s="11"/>
      <c r="CS548" s="11"/>
      <c r="CT548" s="11"/>
      <c r="CU548" s="11"/>
      <c r="CV548" s="11"/>
    </row>
    <row r="549" spans="7:100"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78"/>
      <c r="AL549" s="78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78"/>
      <c r="BQ549" s="78"/>
      <c r="BR549" s="11"/>
      <c r="BS549" s="11"/>
      <c r="BT549" s="11"/>
      <c r="BU549" s="11"/>
      <c r="BV549" s="11"/>
      <c r="BW549" s="11"/>
      <c r="BX549" s="11"/>
      <c r="BY549" s="11"/>
      <c r="BZ549" s="11"/>
      <c r="CA549" s="11"/>
      <c r="CB549" s="11"/>
      <c r="CC549" s="11"/>
      <c r="CD549" s="11"/>
      <c r="CE549" s="11"/>
      <c r="CF549" s="11"/>
      <c r="CG549" s="11"/>
      <c r="CH549" s="11"/>
      <c r="CI549" s="11"/>
      <c r="CJ549" s="11"/>
      <c r="CK549" s="11"/>
      <c r="CL549" s="11"/>
      <c r="CM549" s="11"/>
      <c r="CN549" s="11"/>
      <c r="CO549" s="11"/>
      <c r="CP549" s="11"/>
      <c r="CQ549" s="11"/>
      <c r="CR549" s="11"/>
      <c r="CS549" s="11"/>
      <c r="CT549" s="11"/>
      <c r="CU549" s="11"/>
      <c r="CV549" s="11"/>
    </row>
    <row r="550" spans="7:100"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78"/>
      <c r="AL550" s="78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78"/>
      <c r="BQ550" s="78"/>
      <c r="BR550" s="11"/>
      <c r="BS550" s="11"/>
      <c r="BT550" s="11"/>
      <c r="BU550" s="11"/>
      <c r="BV550" s="11"/>
      <c r="BW550" s="11"/>
      <c r="BX550" s="11"/>
      <c r="BY550" s="11"/>
      <c r="BZ550" s="11"/>
      <c r="CA550" s="11"/>
      <c r="CB550" s="11"/>
      <c r="CC550" s="11"/>
      <c r="CD550" s="11"/>
      <c r="CE550" s="11"/>
      <c r="CF550" s="11"/>
      <c r="CG550" s="11"/>
      <c r="CH550" s="11"/>
      <c r="CI550" s="11"/>
      <c r="CJ550" s="11"/>
      <c r="CK550" s="11"/>
      <c r="CL550" s="11"/>
      <c r="CM550" s="11"/>
      <c r="CN550" s="11"/>
      <c r="CO550" s="11"/>
      <c r="CP550" s="11"/>
      <c r="CQ550" s="11"/>
      <c r="CR550" s="11"/>
      <c r="CS550" s="11"/>
      <c r="CT550" s="11"/>
      <c r="CU550" s="11"/>
      <c r="CV550" s="11"/>
    </row>
    <row r="551" spans="7:100"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78"/>
      <c r="AL551" s="78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78"/>
      <c r="BQ551" s="78"/>
      <c r="BR551" s="11"/>
      <c r="BS551" s="11"/>
      <c r="BT551" s="11"/>
      <c r="BU551" s="11"/>
      <c r="BV551" s="11"/>
      <c r="BW551" s="11"/>
      <c r="BX551" s="11"/>
      <c r="BY551" s="11"/>
      <c r="BZ551" s="11"/>
      <c r="CA551" s="11"/>
      <c r="CB551" s="11"/>
      <c r="CC551" s="11"/>
      <c r="CD551" s="11"/>
      <c r="CE551" s="11"/>
      <c r="CF551" s="11"/>
      <c r="CG551" s="11"/>
      <c r="CH551" s="11"/>
      <c r="CI551" s="11"/>
      <c r="CJ551" s="11"/>
      <c r="CK551" s="11"/>
      <c r="CL551" s="11"/>
      <c r="CM551" s="11"/>
      <c r="CN551" s="11"/>
      <c r="CO551" s="11"/>
      <c r="CP551" s="11"/>
      <c r="CQ551" s="11"/>
      <c r="CR551" s="11"/>
      <c r="CS551" s="11"/>
      <c r="CT551" s="11"/>
      <c r="CU551" s="11"/>
      <c r="CV551" s="11"/>
    </row>
    <row r="552" spans="7:100"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78"/>
      <c r="AL552" s="78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78"/>
      <c r="BQ552" s="78"/>
      <c r="BR552" s="11"/>
      <c r="BS552" s="11"/>
      <c r="BT552" s="11"/>
      <c r="BU552" s="11"/>
      <c r="BV552" s="11"/>
      <c r="BW552" s="11"/>
      <c r="BX552" s="11"/>
      <c r="BY552" s="11"/>
      <c r="BZ552" s="11"/>
      <c r="CA552" s="11"/>
      <c r="CB552" s="11"/>
      <c r="CC552" s="11"/>
      <c r="CD552" s="11"/>
      <c r="CE552" s="11"/>
      <c r="CF552" s="11"/>
      <c r="CG552" s="11"/>
      <c r="CH552" s="11"/>
      <c r="CI552" s="11"/>
      <c r="CJ552" s="11"/>
      <c r="CK552" s="11"/>
      <c r="CL552" s="11"/>
      <c r="CM552" s="11"/>
      <c r="CN552" s="11"/>
      <c r="CO552" s="11"/>
      <c r="CP552" s="11"/>
      <c r="CQ552" s="11"/>
      <c r="CR552" s="11"/>
      <c r="CS552" s="11"/>
      <c r="CT552" s="11"/>
      <c r="CU552" s="11"/>
      <c r="CV552" s="11"/>
    </row>
    <row r="553" spans="7:100"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78"/>
      <c r="AL553" s="78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78"/>
      <c r="BQ553" s="78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1"/>
      <c r="CD553" s="11"/>
      <c r="CE553" s="11"/>
      <c r="CF553" s="11"/>
      <c r="CG553" s="11"/>
      <c r="CH553" s="11"/>
      <c r="CI553" s="11"/>
      <c r="CJ553" s="11"/>
      <c r="CK553" s="11"/>
      <c r="CL553" s="11"/>
      <c r="CM553" s="11"/>
      <c r="CN553" s="11"/>
      <c r="CO553" s="11"/>
      <c r="CP553" s="11"/>
      <c r="CQ553" s="11"/>
      <c r="CR553" s="11"/>
      <c r="CS553" s="11"/>
      <c r="CT553" s="11"/>
      <c r="CU553" s="11"/>
      <c r="CV553" s="11"/>
    </row>
    <row r="554" spans="7:100"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78"/>
      <c r="AL554" s="78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78"/>
      <c r="BQ554" s="78"/>
      <c r="BR554" s="11"/>
      <c r="BS554" s="11"/>
      <c r="BT554" s="11"/>
      <c r="BU554" s="11"/>
      <c r="BV554" s="11"/>
      <c r="BW554" s="11"/>
      <c r="BX554" s="11"/>
      <c r="BY554" s="11"/>
      <c r="BZ554" s="11"/>
      <c r="CA554" s="11"/>
      <c r="CB554" s="11"/>
      <c r="CC554" s="11"/>
      <c r="CD554" s="11"/>
      <c r="CE554" s="11"/>
      <c r="CF554" s="11"/>
      <c r="CG554" s="11"/>
      <c r="CH554" s="11"/>
      <c r="CI554" s="11"/>
      <c r="CJ554" s="11"/>
      <c r="CK554" s="11"/>
      <c r="CL554" s="11"/>
      <c r="CM554" s="11"/>
      <c r="CN554" s="11"/>
      <c r="CO554" s="11"/>
      <c r="CP554" s="11"/>
      <c r="CQ554" s="11"/>
      <c r="CR554" s="11"/>
      <c r="CS554" s="11"/>
      <c r="CT554" s="11"/>
      <c r="CU554" s="11"/>
      <c r="CV554" s="11"/>
    </row>
    <row r="555" spans="7:100"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78"/>
      <c r="AL555" s="78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78"/>
      <c r="BQ555" s="78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1"/>
      <c r="CD555" s="11"/>
      <c r="CE555" s="11"/>
      <c r="CF555" s="11"/>
      <c r="CG555" s="11"/>
      <c r="CH555" s="11"/>
      <c r="CI555" s="11"/>
      <c r="CJ555" s="11"/>
      <c r="CK555" s="11"/>
      <c r="CL555" s="11"/>
      <c r="CM555" s="11"/>
      <c r="CN555" s="11"/>
      <c r="CO555" s="11"/>
      <c r="CP555" s="11"/>
      <c r="CQ555" s="11"/>
      <c r="CR555" s="11"/>
      <c r="CS555" s="11"/>
      <c r="CT555" s="11"/>
      <c r="CU555" s="11"/>
      <c r="CV555" s="11"/>
    </row>
    <row r="556" spans="7:100"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78"/>
      <c r="AL556" s="78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78"/>
      <c r="BQ556" s="78"/>
      <c r="BR556" s="11"/>
      <c r="BS556" s="11"/>
      <c r="BT556" s="11"/>
      <c r="BU556" s="11"/>
      <c r="BV556" s="11"/>
      <c r="BW556" s="11"/>
      <c r="BX556" s="11"/>
      <c r="BY556" s="11"/>
      <c r="BZ556" s="11"/>
      <c r="CA556" s="11"/>
      <c r="CB556" s="11"/>
      <c r="CC556" s="11"/>
      <c r="CD556" s="11"/>
      <c r="CE556" s="11"/>
      <c r="CF556" s="11"/>
      <c r="CG556" s="11"/>
      <c r="CH556" s="11"/>
      <c r="CI556" s="11"/>
      <c r="CJ556" s="11"/>
      <c r="CK556" s="11"/>
      <c r="CL556" s="11"/>
      <c r="CM556" s="11"/>
      <c r="CN556" s="11"/>
      <c r="CO556" s="11"/>
      <c r="CP556" s="11"/>
      <c r="CQ556" s="11"/>
      <c r="CR556" s="11"/>
      <c r="CS556" s="11"/>
      <c r="CT556" s="11"/>
      <c r="CU556" s="11"/>
      <c r="CV556" s="11"/>
    </row>
    <row r="557" spans="7:100"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78"/>
      <c r="AL557" s="78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78"/>
      <c r="BQ557" s="78"/>
      <c r="BR557" s="11"/>
      <c r="BS557" s="11"/>
      <c r="BT557" s="11"/>
      <c r="BU557" s="11"/>
      <c r="BV557" s="11"/>
      <c r="BW557" s="11"/>
      <c r="BX557" s="11"/>
      <c r="BY557" s="11"/>
      <c r="BZ557" s="11"/>
      <c r="CA557" s="11"/>
      <c r="CB557" s="11"/>
      <c r="CC557" s="11"/>
      <c r="CD557" s="11"/>
      <c r="CE557" s="11"/>
      <c r="CF557" s="11"/>
      <c r="CG557" s="11"/>
      <c r="CH557" s="11"/>
      <c r="CI557" s="11"/>
      <c r="CJ557" s="11"/>
      <c r="CK557" s="11"/>
      <c r="CL557" s="11"/>
      <c r="CM557" s="11"/>
      <c r="CN557" s="11"/>
      <c r="CO557" s="11"/>
      <c r="CP557" s="11"/>
      <c r="CQ557" s="11"/>
      <c r="CR557" s="11"/>
      <c r="CS557" s="11"/>
      <c r="CT557" s="11"/>
      <c r="CU557" s="11"/>
      <c r="CV557" s="11"/>
    </row>
    <row r="558" spans="7:100"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78"/>
      <c r="AL558" s="78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78"/>
      <c r="BQ558" s="78"/>
      <c r="BR558" s="11"/>
      <c r="BS558" s="11"/>
      <c r="BT558" s="11"/>
      <c r="BU558" s="11"/>
      <c r="BV558" s="11"/>
      <c r="BW558" s="11"/>
      <c r="BX558" s="11"/>
      <c r="BY558" s="11"/>
      <c r="BZ558" s="11"/>
      <c r="CA558" s="11"/>
      <c r="CB558" s="11"/>
      <c r="CC558" s="11"/>
      <c r="CD558" s="11"/>
      <c r="CE558" s="11"/>
      <c r="CF558" s="11"/>
      <c r="CG558" s="11"/>
      <c r="CH558" s="11"/>
      <c r="CI558" s="11"/>
      <c r="CJ558" s="11"/>
      <c r="CK558" s="11"/>
      <c r="CL558" s="11"/>
      <c r="CM558" s="11"/>
      <c r="CN558" s="11"/>
      <c r="CO558" s="11"/>
      <c r="CP558" s="11"/>
      <c r="CQ558" s="11"/>
      <c r="CR558" s="11"/>
      <c r="CS558" s="11"/>
      <c r="CT558" s="11"/>
      <c r="CU558" s="11"/>
      <c r="CV558" s="11"/>
    </row>
    <row r="559" spans="7:100"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78"/>
      <c r="AL559" s="78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78"/>
      <c r="BQ559" s="78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1"/>
      <c r="CD559" s="11"/>
      <c r="CE559" s="11"/>
      <c r="CF559" s="11"/>
      <c r="CG559" s="11"/>
      <c r="CH559" s="11"/>
      <c r="CI559" s="11"/>
      <c r="CJ559" s="11"/>
      <c r="CK559" s="11"/>
      <c r="CL559" s="11"/>
      <c r="CM559" s="11"/>
      <c r="CN559" s="11"/>
      <c r="CO559" s="11"/>
      <c r="CP559" s="11"/>
      <c r="CQ559" s="11"/>
      <c r="CR559" s="11"/>
      <c r="CS559" s="11"/>
      <c r="CT559" s="11"/>
      <c r="CU559" s="11"/>
      <c r="CV559" s="11"/>
    </row>
    <row r="560" spans="7:100"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78"/>
      <c r="AL560" s="78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78"/>
      <c r="BQ560" s="78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1"/>
      <c r="CD560" s="11"/>
      <c r="CE560" s="11"/>
      <c r="CF560" s="11"/>
      <c r="CG560" s="11"/>
      <c r="CH560" s="11"/>
      <c r="CI560" s="11"/>
      <c r="CJ560" s="11"/>
      <c r="CK560" s="11"/>
      <c r="CL560" s="11"/>
      <c r="CM560" s="11"/>
      <c r="CN560" s="11"/>
      <c r="CO560" s="11"/>
      <c r="CP560" s="11"/>
      <c r="CQ560" s="11"/>
      <c r="CR560" s="11"/>
      <c r="CS560" s="11"/>
      <c r="CT560" s="11"/>
      <c r="CU560" s="11"/>
      <c r="CV560" s="11"/>
    </row>
    <row r="561" spans="7:100"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78"/>
      <c r="AL561" s="78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78"/>
      <c r="BQ561" s="78"/>
      <c r="BR561" s="11"/>
      <c r="BS561" s="11"/>
      <c r="BT561" s="11"/>
      <c r="BU561" s="11"/>
      <c r="BV561" s="11"/>
      <c r="BW561" s="11"/>
      <c r="BX561" s="11"/>
      <c r="BY561" s="11"/>
      <c r="BZ561" s="11"/>
      <c r="CA561" s="11"/>
      <c r="CB561" s="11"/>
      <c r="CC561" s="11"/>
      <c r="CD561" s="11"/>
      <c r="CE561" s="11"/>
      <c r="CF561" s="11"/>
      <c r="CG561" s="11"/>
      <c r="CH561" s="11"/>
      <c r="CI561" s="11"/>
      <c r="CJ561" s="11"/>
      <c r="CK561" s="11"/>
      <c r="CL561" s="11"/>
      <c r="CM561" s="11"/>
      <c r="CN561" s="11"/>
      <c r="CO561" s="11"/>
      <c r="CP561" s="11"/>
      <c r="CQ561" s="11"/>
      <c r="CR561" s="11"/>
      <c r="CS561" s="11"/>
      <c r="CT561" s="11"/>
      <c r="CU561" s="11"/>
      <c r="CV561" s="11"/>
    </row>
    <row r="562" spans="7:100"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78"/>
      <c r="AL562" s="78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78"/>
      <c r="BQ562" s="78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1"/>
      <c r="CD562" s="11"/>
      <c r="CE562" s="11"/>
      <c r="CF562" s="11"/>
      <c r="CG562" s="11"/>
      <c r="CH562" s="11"/>
      <c r="CI562" s="11"/>
      <c r="CJ562" s="11"/>
      <c r="CK562" s="11"/>
      <c r="CL562" s="11"/>
      <c r="CM562" s="11"/>
      <c r="CN562" s="11"/>
      <c r="CO562" s="11"/>
      <c r="CP562" s="11"/>
      <c r="CQ562" s="11"/>
      <c r="CR562" s="11"/>
      <c r="CS562" s="11"/>
      <c r="CT562" s="11"/>
      <c r="CU562" s="11"/>
      <c r="CV562" s="11"/>
    </row>
    <row r="563" spans="7:100"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78"/>
      <c r="AL563" s="78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78"/>
      <c r="BQ563" s="78"/>
      <c r="BR563" s="11"/>
      <c r="BS563" s="11"/>
      <c r="BT563" s="11"/>
      <c r="BU563" s="11"/>
      <c r="BV563" s="11"/>
      <c r="BW563" s="11"/>
      <c r="BX563" s="11"/>
      <c r="BY563" s="11"/>
      <c r="BZ563" s="11"/>
      <c r="CA563" s="11"/>
      <c r="CB563" s="11"/>
      <c r="CC563" s="11"/>
      <c r="CD563" s="11"/>
      <c r="CE563" s="11"/>
      <c r="CF563" s="11"/>
      <c r="CG563" s="11"/>
      <c r="CH563" s="11"/>
      <c r="CI563" s="11"/>
      <c r="CJ563" s="11"/>
      <c r="CK563" s="11"/>
      <c r="CL563" s="11"/>
      <c r="CM563" s="11"/>
      <c r="CN563" s="11"/>
      <c r="CO563" s="11"/>
      <c r="CP563" s="11"/>
      <c r="CQ563" s="11"/>
      <c r="CR563" s="11"/>
      <c r="CS563" s="11"/>
      <c r="CT563" s="11"/>
      <c r="CU563" s="11"/>
      <c r="CV563" s="11"/>
    </row>
    <row r="564" spans="7:100"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78"/>
      <c r="AL564" s="78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78"/>
      <c r="BQ564" s="78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1"/>
      <c r="CD564" s="11"/>
      <c r="CE564" s="11"/>
      <c r="CF564" s="11"/>
      <c r="CG564" s="11"/>
      <c r="CH564" s="11"/>
      <c r="CI564" s="11"/>
      <c r="CJ564" s="11"/>
      <c r="CK564" s="11"/>
      <c r="CL564" s="11"/>
      <c r="CM564" s="11"/>
      <c r="CN564" s="11"/>
      <c r="CO564" s="11"/>
      <c r="CP564" s="11"/>
      <c r="CQ564" s="11"/>
      <c r="CR564" s="11"/>
      <c r="CS564" s="11"/>
      <c r="CT564" s="11"/>
      <c r="CU564" s="11"/>
      <c r="CV564" s="11"/>
    </row>
    <row r="565" spans="7:100"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78"/>
      <c r="AL565" s="78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78"/>
      <c r="BQ565" s="78"/>
      <c r="BR565" s="11"/>
      <c r="BS565" s="11"/>
      <c r="BT565" s="11"/>
      <c r="BU565" s="11"/>
      <c r="BV565" s="11"/>
      <c r="BW565" s="11"/>
      <c r="BX565" s="11"/>
      <c r="BY565" s="11"/>
      <c r="BZ565" s="11"/>
      <c r="CA565" s="11"/>
      <c r="CB565" s="11"/>
      <c r="CC565" s="11"/>
      <c r="CD565" s="11"/>
      <c r="CE565" s="11"/>
      <c r="CF565" s="11"/>
      <c r="CG565" s="11"/>
      <c r="CH565" s="11"/>
      <c r="CI565" s="11"/>
      <c r="CJ565" s="11"/>
      <c r="CK565" s="11"/>
      <c r="CL565" s="11"/>
      <c r="CM565" s="11"/>
      <c r="CN565" s="11"/>
      <c r="CO565" s="11"/>
      <c r="CP565" s="11"/>
      <c r="CQ565" s="11"/>
      <c r="CR565" s="11"/>
      <c r="CS565" s="11"/>
      <c r="CT565" s="11"/>
      <c r="CU565" s="11"/>
      <c r="CV565" s="11"/>
    </row>
    <row r="566" spans="7:100"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78"/>
      <c r="AL566" s="78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78"/>
      <c r="BQ566" s="78"/>
      <c r="BR566" s="11"/>
      <c r="BS566" s="11"/>
      <c r="BT566" s="11"/>
      <c r="BU566" s="11"/>
      <c r="BV566" s="11"/>
      <c r="BW566" s="11"/>
      <c r="BX566" s="11"/>
      <c r="BY566" s="11"/>
      <c r="BZ566" s="11"/>
      <c r="CA566" s="11"/>
      <c r="CB566" s="11"/>
      <c r="CC566" s="11"/>
      <c r="CD566" s="11"/>
      <c r="CE566" s="11"/>
      <c r="CF566" s="11"/>
      <c r="CG566" s="11"/>
      <c r="CH566" s="11"/>
      <c r="CI566" s="11"/>
      <c r="CJ566" s="11"/>
      <c r="CK566" s="11"/>
      <c r="CL566" s="11"/>
      <c r="CM566" s="11"/>
      <c r="CN566" s="11"/>
      <c r="CO566" s="11"/>
      <c r="CP566" s="11"/>
      <c r="CQ566" s="11"/>
      <c r="CR566" s="11"/>
      <c r="CS566" s="11"/>
      <c r="CT566" s="11"/>
      <c r="CU566" s="11"/>
      <c r="CV566" s="11"/>
    </row>
    <row r="567" spans="7:100"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78"/>
      <c r="AL567" s="78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78"/>
      <c r="BQ567" s="78"/>
      <c r="BR567" s="11"/>
      <c r="BS567" s="11"/>
      <c r="BT567" s="11"/>
      <c r="BU567" s="11"/>
      <c r="BV567" s="11"/>
      <c r="BW567" s="11"/>
      <c r="BX567" s="11"/>
      <c r="BY567" s="11"/>
      <c r="BZ567" s="11"/>
      <c r="CA567" s="11"/>
      <c r="CB567" s="11"/>
      <c r="CC567" s="11"/>
      <c r="CD567" s="11"/>
      <c r="CE567" s="11"/>
      <c r="CF567" s="11"/>
      <c r="CG567" s="11"/>
      <c r="CH567" s="11"/>
      <c r="CI567" s="11"/>
      <c r="CJ567" s="11"/>
      <c r="CK567" s="11"/>
      <c r="CL567" s="11"/>
      <c r="CM567" s="11"/>
      <c r="CN567" s="11"/>
      <c r="CO567" s="11"/>
      <c r="CP567" s="11"/>
      <c r="CQ567" s="11"/>
      <c r="CR567" s="11"/>
      <c r="CS567" s="11"/>
      <c r="CT567" s="11"/>
      <c r="CU567" s="11"/>
      <c r="CV567" s="11"/>
    </row>
    <row r="568" spans="7:100"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78"/>
      <c r="AL568" s="78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78"/>
      <c r="BQ568" s="78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1"/>
      <c r="CD568" s="11"/>
      <c r="CE568" s="11"/>
      <c r="CF568" s="11"/>
      <c r="CG568" s="11"/>
      <c r="CH568" s="11"/>
      <c r="CI568" s="11"/>
      <c r="CJ568" s="11"/>
      <c r="CK568" s="11"/>
      <c r="CL568" s="11"/>
      <c r="CM568" s="11"/>
      <c r="CN568" s="11"/>
      <c r="CO568" s="11"/>
      <c r="CP568" s="11"/>
      <c r="CQ568" s="11"/>
      <c r="CR568" s="11"/>
      <c r="CS568" s="11"/>
      <c r="CT568" s="11"/>
      <c r="CU568" s="11"/>
      <c r="CV568" s="11"/>
    </row>
    <row r="569" spans="7:100"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78"/>
      <c r="AL569" s="78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78"/>
      <c r="BQ569" s="78"/>
      <c r="BR569" s="11"/>
      <c r="BS569" s="11"/>
      <c r="BT569" s="11"/>
      <c r="BU569" s="11"/>
      <c r="BV569" s="11"/>
      <c r="BW569" s="11"/>
      <c r="BX569" s="11"/>
      <c r="BY569" s="11"/>
      <c r="BZ569" s="11"/>
      <c r="CA569" s="11"/>
      <c r="CB569" s="11"/>
      <c r="CC569" s="11"/>
      <c r="CD569" s="11"/>
      <c r="CE569" s="11"/>
      <c r="CF569" s="11"/>
      <c r="CG569" s="11"/>
      <c r="CH569" s="11"/>
      <c r="CI569" s="11"/>
      <c r="CJ569" s="11"/>
      <c r="CK569" s="11"/>
      <c r="CL569" s="11"/>
      <c r="CM569" s="11"/>
      <c r="CN569" s="11"/>
      <c r="CO569" s="11"/>
      <c r="CP569" s="11"/>
      <c r="CQ569" s="11"/>
      <c r="CR569" s="11"/>
      <c r="CS569" s="11"/>
      <c r="CT569" s="11"/>
      <c r="CU569" s="11"/>
      <c r="CV569" s="11"/>
    </row>
    <row r="570" spans="7:100"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78"/>
      <c r="AL570" s="78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78"/>
      <c r="BQ570" s="78"/>
      <c r="BR570" s="11"/>
      <c r="BS570" s="11"/>
      <c r="BT570" s="11"/>
      <c r="BU570" s="11"/>
      <c r="BV570" s="11"/>
      <c r="BW570" s="11"/>
      <c r="BX570" s="11"/>
      <c r="BY570" s="11"/>
      <c r="BZ570" s="11"/>
      <c r="CA570" s="11"/>
      <c r="CB570" s="11"/>
      <c r="CC570" s="11"/>
      <c r="CD570" s="11"/>
      <c r="CE570" s="11"/>
      <c r="CF570" s="11"/>
      <c r="CG570" s="11"/>
      <c r="CH570" s="11"/>
      <c r="CI570" s="11"/>
      <c r="CJ570" s="11"/>
      <c r="CK570" s="11"/>
      <c r="CL570" s="11"/>
      <c r="CM570" s="11"/>
      <c r="CN570" s="11"/>
      <c r="CO570" s="11"/>
      <c r="CP570" s="11"/>
      <c r="CQ570" s="11"/>
      <c r="CR570" s="11"/>
      <c r="CS570" s="11"/>
      <c r="CT570" s="11"/>
      <c r="CU570" s="11"/>
      <c r="CV570" s="11"/>
    </row>
    <row r="571" spans="7:100"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78"/>
      <c r="AL571" s="78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78"/>
      <c r="BQ571" s="78"/>
      <c r="BR571" s="11"/>
      <c r="BS571" s="11"/>
      <c r="BT571" s="11"/>
      <c r="BU571" s="11"/>
      <c r="BV571" s="11"/>
      <c r="BW571" s="11"/>
      <c r="BX571" s="11"/>
      <c r="BY571" s="11"/>
      <c r="BZ571" s="11"/>
      <c r="CA571" s="11"/>
      <c r="CB571" s="11"/>
      <c r="CC571" s="11"/>
      <c r="CD571" s="11"/>
      <c r="CE571" s="11"/>
      <c r="CF571" s="11"/>
      <c r="CG571" s="11"/>
      <c r="CH571" s="11"/>
      <c r="CI571" s="11"/>
      <c r="CJ571" s="11"/>
      <c r="CK571" s="11"/>
      <c r="CL571" s="11"/>
      <c r="CM571" s="11"/>
      <c r="CN571" s="11"/>
      <c r="CO571" s="11"/>
      <c r="CP571" s="11"/>
      <c r="CQ571" s="11"/>
      <c r="CR571" s="11"/>
      <c r="CS571" s="11"/>
      <c r="CT571" s="11"/>
      <c r="CU571" s="11"/>
      <c r="CV571" s="11"/>
    </row>
    <row r="572" spans="7:100"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78"/>
      <c r="AL572" s="78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78"/>
      <c r="BQ572" s="78"/>
      <c r="BR572" s="11"/>
      <c r="BS572" s="11"/>
      <c r="BT572" s="11"/>
      <c r="BU572" s="11"/>
      <c r="BV572" s="11"/>
      <c r="BW572" s="11"/>
      <c r="BX572" s="11"/>
      <c r="BY572" s="11"/>
      <c r="BZ572" s="11"/>
      <c r="CA572" s="11"/>
      <c r="CB572" s="11"/>
      <c r="CC572" s="11"/>
      <c r="CD572" s="11"/>
      <c r="CE572" s="11"/>
      <c r="CF572" s="11"/>
      <c r="CG572" s="11"/>
      <c r="CH572" s="11"/>
      <c r="CI572" s="11"/>
      <c r="CJ572" s="11"/>
      <c r="CK572" s="11"/>
      <c r="CL572" s="11"/>
      <c r="CM572" s="11"/>
      <c r="CN572" s="11"/>
      <c r="CO572" s="11"/>
      <c r="CP572" s="11"/>
      <c r="CQ572" s="11"/>
      <c r="CR572" s="11"/>
      <c r="CS572" s="11"/>
      <c r="CT572" s="11"/>
      <c r="CU572" s="11"/>
      <c r="CV572" s="11"/>
    </row>
    <row r="573" spans="7:100"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78"/>
      <c r="AL573" s="78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78"/>
      <c r="BQ573" s="78"/>
      <c r="BR573" s="11"/>
      <c r="BS573" s="11"/>
      <c r="BT573" s="11"/>
      <c r="BU573" s="11"/>
      <c r="BV573" s="11"/>
      <c r="BW573" s="11"/>
      <c r="BX573" s="11"/>
      <c r="BY573" s="11"/>
      <c r="BZ573" s="11"/>
      <c r="CA573" s="11"/>
      <c r="CB573" s="11"/>
      <c r="CC573" s="11"/>
      <c r="CD573" s="11"/>
      <c r="CE573" s="11"/>
      <c r="CF573" s="11"/>
      <c r="CG573" s="11"/>
      <c r="CH573" s="11"/>
      <c r="CI573" s="11"/>
      <c r="CJ573" s="11"/>
      <c r="CK573" s="11"/>
      <c r="CL573" s="11"/>
      <c r="CM573" s="11"/>
      <c r="CN573" s="11"/>
      <c r="CO573" s="11"/>
      <c r="CP573" s="11"/>
      <c r="CQ573" s="11"/>
      <c r="CR573" s="11"/>
      <c r="CS573" s="11"/>
      <c r="CT573" s="11"/>
      <c r="CU573" s="11"/>
      <c r="CV573" s="11"/>
    </row>
    <row r="574" spans="7:100"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78"/>
      <c r="AL574" s="78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78"/>
      <c r="BQ574" s="78"/>
      <c r="BR574" s="11"/>
      <c r="BS574" s="11"/>
      <c r="BT574" s="11"/>
      <c r="BU574" s="11"/>
      <c r="BV574" s="11"/>
      <c r="BW574" s="11"/>
      <c r="BX574" s="11"/>
      <c r="BY574" s="11"/>
      <c r="BZ574" s="11"/>
      <c r="CA574" s="11"/>
      <c r="CB574" s="11"/>
      <c r="CC574" s="11"/>
      <c r="CD574" s="11"/>
      <c r="CE574" s="11"/>
      <c r="CF574" s="11"/>
      <c r="CG574" s="11"/>
      <c r="CH574" s="11"/>
      <c r="CI574" s="11"/>
      <c r="CJ574" s="11"/>
      <c r="CK574" s="11"/>
      <c r="CL574" s="11"/>
      <c r="CM574" s="11"/>
      <c r="CN574" s="11"/>
      <c r="CO574" s="11"/>
      <c r="CP574" s="11"/>
      <c r="CQ574" s="11"/>
      <c r="CR574" s="11"/>
      <c r="CS574" s="11"/>
      <c r="CT574" s="11"/>
      <c r="CU574" s="11"/>
      <c r="CV574" s="11"/>
    </row>
    <row r="575" spans="7:100"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78"/>
      <c r="AL575" s="78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78"/>
      <c r="BQ575" s="78"/>
      <c r="BR575" s="11"/>
      <c r="BS575" s="11"/>
      <c r="BT575" s="11"/>
      <c r="BU575" s="11"/>
      <c r="BV575" s="11"/>
      <c r="BW575" s="11"/>
      <c r="BX575" s="11"/>
      <c r="BY575" s="11"/>
      <c r="BZ575" s="11"/>
      <c r="CA575" s="11"/>
      <c r="CB575" s="11"/>
      <c r="CC575" s="11"/>
      <c r="CD575" s="11"/>
      <c r="CE575" s="11"/>
      <c r="CF575" s="11"/>
      <c r="CG575" s="11"/>
      <c r="CH575" s="11"/>
      <c r="CI575" s="11"/>
      <c r="CJ575" s="11"/>
      <c r="CK575" s="11"/>
      <c r="CL575" s="11"/>
      <c r="CM575" s="11"/>
      <c r="CN575" s="11"/>
      <c r="CO575" s="11"/>
      <c r="CP575" s="11"/>
      <c r="CQ575" s="11"/>
      <c r="CR575" s="11"/>
      <c r="CS575" s="11"/>
      <c r="CT575" s="11"/>
      <c r="CU575" s="11"/>
      <c r="CV575" s="11"/>
    </row>
    <row r="576" spans="7:100"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78"/>
      <c r="AL576" s="78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78"/>
      <c r="BQ576" s="78"/>
      <c r="BR576" s="11"/>
      <c r="BS576" s="11"/>
      <c r="BT576" s="11"/>
      <c r="BU576" s="11"/>
      <c r="BV576" s="11"/>
      <c r="BW576" s="11"/>
      <c r="BX576" s="11"/>
      <c r="BY576" s="11"/>
      <c r="BZ576" s="11"/>
      <c r="CA576" s="11"/>
      <c r="CB576" s="11"/>
      <c r="CC576" s="11"/>
      <c r="CD576" s="11"/>
      <c r="CE576" s="11"/>
      <c r="CF576" s="11"/>
      <c r="CG576" s="11"/>
      <c r="CH576" s="11"/>
      <c r="CI576" s="11"/>
      <c r="CJ576" s="11"/>
      <c r="CK576" s="11"/>
      <c r="CL576" s="11"/>
      <c r="CM576" s="11"/>
      <c r="CN576" s="11"/>
      <c r="CO576" s="11"/>
      <c r="CP576" s="11"/>
      <c r="CQ576" s="11"/>
      <c r="CR576" s="11"/>
      <c r="CS576" s="11"/>
      <c r="CT576" s="11"/>
      <c r="CU576" s="11"/>
      <c r="CV576" s="11"/>
    </row>
    <row r="577" spans="7:100"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78"/>
      <c r="AL577" s="78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78"/>
      <c r="BQ577" s="78"/>
      <c r="BR577" s="11"/>
      <c r="BS577" s="11"/>
      <c r="BT577" s="11"/>
      <c r="BU577" s="11"/>
      <c r="BV577" s="11"/>
      <c r="BW577" s="11"/>
      <c r="BX577" s="11"/>
      <c r="BY577" s="11"/>
      <c r="BZ577" s="11"/>
      <c r="CA577" s="11"/>
      <c r="CB577" s="11"/>
      <c r="CC577" s="11"/>
      <c r="CD577" s="11"/>
      <c r="CE577" s="11"/>
      <c r="CF577" s="11"/>
      <c r="CG577" s="11"/>
      <c r="CH577" s="11"/>
      <c r="CI577" s="11"/>
      <c r="CJ577" s="11"/>
      <c r="CK577" s="11"/>
      <c r="CL577" s="11"/>
      <c r="CM577" s="11"/>
      <c r="CN577" s="11"/>
      <c r="CO577" s="11"/>
      <c r="CP577" s="11"/>
      <c r="CQ577" s="11"/>
      <c r="CR577" s="11"/>
      <c r="CS577" s="11"/>
      <c r="CT577" s="11"/>
      <c r="CU577" s="11"/>
      <c r="CV577" s="11"/>
    </row>
    <row r="578" spans="7:100"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78"/>
      <c r="AL578" s="78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78"/>
      <c r="BQ578" s="78"/>
      <c r="BR578" s="11"/>
      <c r="BS578" s="11"/>
      <c r="BT578" s="11"/>
      <c r="BU578" s="11"/>
      <c r="BV578" s="11"/>
      <c r="BW578" s="11"/>
      <c r="BX578" s="11"/>
      <c r="BY578" s="11"/>
      <c r="BZ578" s="11"/>
      <c r="CA578" s="11"/>
      <c r="CB578" s="11"/>
      <c r="CC578" s="11"/>
      <c r="CD578" s="11"/>
      <c r="CE578" s="11"/>
      <c r="CF578" s="11"/>
      <c r="CG578" s="11"/>
      <c r="CH578" s="11"/>
      <c r="CI578" s="11"/>
      <c r="CJ578" s="11"/>
      <c r="CK578" s="11"/>
      <c r="CL578" s="11"/>
      <c r="CM578" s="11"/>
      <c r="CN578" s="11"/>
      <c r="CO578" s="11"/>
      <c r="CP578" s="11"/>
      <c r="CQ578" s="11"/>
      <c r="CR578" s="11"/>
      <c r="CS578" s="11"/>
      <c r="CT578" s="11"/>
      <c r="CU578" s="11"/>
      <c r="CV578" s="11"/>
    </row>
    <row r="579" spans="7:100"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78"/>
      <c r="AL579" s="78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78"/>
      <c r="BQ579" s="78"/>
      <c r="BR579" s="11"/>
      <c r="BS579" s="11"/>
      <c r="BT579" s="11"/>
      <c r="BU579" s="11"/>
      <c r="BV579" s="11"/>
      <c r="BW579" s="11"/>
      <c r="BX579" s="11"/>
      <c r="BY579" s="11"/>
      <c r="BZ579" s="11"/>
      <c r="CA579" s="11"/>
      <c r="CB579" s="11"/>
      <c r="CC579" s="11"/>
      <c r="CD579" s="11"/>
      <c r="CE579" s="11"/>
      <c r="CF579" s="11"/>
      <c r="CG579" s="11"/>
      <c r="CH579" s="11"/>
      <c r="CI579" s="11"/>
      <c r="CJ579" s="11"/>
      <c r="CK579" s="11"/>
      <c r="CL579" s="11"/>
      <c r="CM579" s="11"/>
      <c r="CN579" s="11"/>
      <c r="CO579" s="11"/>
      <c r="CP579" s="11"/>
      <c r="CQ579" s="11"/>
      <c r="CR579" s="11"/>
      <c r="CS579" s="11"/>
      <c r="CT579" s="11"/>
      <c r="CU579" s="11"/>
      <c r="CV579" s="11"/>
    </row>
    <row r="580" spans="7:100"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78"/>
      <c r="AL580" s="78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78"/>
      <c r="BQ580" s="78"/>
      <c r="BR580" s="11"/>
      <c r="BS580" s="11"/>
      <c r="BT580" s="11"/>
      <c r="BU580" s="11"/>
      <c r="BV580" s="11"/>
      <c r="BW580" s="11"/>
      <c r="BX580" s="11"/>
      <c r="BY580" s="11"/>
      <c r="BZ580" s="11"/>
      <c r="CA580" s="11"/>
      <c r="CB580" s="11"/>
      <c r="CC580" s="11"/>
      <c r="CD580" s="11"/>
      <c r="CE580" s="11"/>
      <c r="CF580" s="11"/>
      <c r="CG580" s="11"/>
      <c r="CH580" s="11"/>
      <c r="CI580" s="11"/>
      <c r="CJ580" s="11"/>
      <c r="CK580" s="11"/>
      <c r="CL580" s="11"/>
      <c r="CM580" s="11"/>
      <c r="CN580" s="11"/>
      <c r="CO580" s="11"/>
      <c r="CP580" s="11"/>
      <c r="CQ580" s="11"/>
      <c r="CR580" s="11"/>
      <c r="CS580" s="11"/>
      <c r="CT580" s="11"/>
      <c r="CU580" s="11"/>
      <c r="CV580" s="11"/>
    </row>
    <row r="581" spans="7:100"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78"/>
      <c r="AL581" s="78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78"/>
      <c r="BQ581" s="78"/>
      <c r="BR581" s="11"/>
      <c r="BS581" s="11"/>
      <c r="BT581" s="11"/>
      <c r="BU581" s="11"/>
      <c r="BV581" s="11"/>
      <c r="BW581" s="11"/>
      <c r="BX581" s="11"/>
      <c r="BY581" s="11"/>
      <c r="BZ581" s="11"/>
      <c r="CA581" s="11"/>
      <c r="CB581" s="11"/>
      <c r="CC581" s="11"/>
      <c r="CD581" s="11"/>
      <c r="CE581" s="11"/>
      <c r="CF581" s="11"/>
      <c r="CG581" s="11"/>
      <c r="CH581" s="11"/>
      <c r="CI581" s="11"/>
      <c r="CJ581" s="11"/>
      <c r="CK581" s="11"/>
      <c r="CL581" s="11"/>
      <c r="CM581" s="11"/>
      <c r="CN581" s="11"/>
      <c r="CO581" s="11"/>
      <c r="CP581" s="11"/>
      <c r="CQ581" s="11"/>
      <c r="CR581" s="11"/>
      <c r="CS581" s="11"/>
      <c r="CT581" s="11"/>
      <c r="CU581" s="11"/>
      <c r="CV581" s="11"/>
    </row>
    <row r="582" spans="7:100"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78"/>
      <c r="AL582" s="78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78"/>
      <c r="BQ582" s="78"/>
      <c r="BR582" s="11"/>
      <c r="BS582" s="11"/>
      <c r="BT582" s="11"/>
      <c r="BU582" s="11"/>
      <c r="BV582" s="11"/>
      <c r="BW582" s="11"/>
      <c r="BX582" s="11"/>
      <c r="BY582" s="11"/>
      <c r="BZ582" s="11"/>
      <c r="CA582" s="11"/>
      <c r="CB582" s="11"/>
      <c r="CC582" s="11"/>
      <c r="CD582" s="11"/>
      <c r="CE582" s="11"/>
      <c r="CF582" s="11"/>
      <c r="CG582" s="11"/>
      <c r="CH582" s="11"/>
      <c r="CI582" s="11"/>
      <c r="CJ582" s="11"/>
      <c r="CK582" s="11"/>
      <c r="CL582" s="11"/>
      <c r="CM582" s="11"/>
      <c r="CN582" s="11"/>
      <c r="CO582" s="11"/>
      <c r="CP582" s="11"/>
      <c r="CQ582" s="11"/>
      <c r="CR582" s="11"/>
      <c r="CS582" s="11"/>
      <c r="CT582" s="11"/>
      <c r="CU582" s="11"/>
      <c r="CV582" s="11"/>
    </row>
    <row r="583" spans="7:100"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78"/>
      <c r="AL583" s="78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78"/>
      <c r="BQ583" s="78"/>
      <c r="BR583" s="11"/>
      <c r="BS583" s="11"/>
      <c r="BT583" s="11"/>
      <c r="BU583" s="11"/>
      <c r="BV583" s="11"/>
      <c r="BW583" s="11"/>
      <c r="BX583" s="11"/>
      <c r="BY583" s="11"/>
      <c r="BZ583" s="11"/>
      <c r="CA583" s="11"/>
      <c r="CB583" s="11"/>
      <c r="CC583" s="11"/>
      <c r="CD583" s="11"/>
      <c r="CE583" s="11"/>
      <c r="CF583" s="11"/>
      <c r="CG583" s="11"/>
      <c r="CH583" s="11"/>
      <c r="CI583" s="11"/>
      <c r="CJ583" s="11"/>
      <c r="CK583" s="11"/>
      <c r="CL583" s="11"/>
      <c r="CM583" s="11"/>
      <c r="CN583" s="11"/>
      <c r="CO583" s="11"/>
      <c r="CP583" s="11"/>
      <c r="CQ583" s="11"/>
      <c r="CR583" s="11"/>
      <c r="CS583" s="11"/>
      <c r="CT583" s="11"/>
      <c r="CU583" s="11"/>
      <c r="CV583" s="11"/>
    </row>
    <row r="584" spans="7:100"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78"/>
      <c r="AL584" s="78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78"/>
      <c r="BQ584" s="78"/>
      <c r="BR584" s="11"/>
      <c r="BS584" s="11"/>
      <c r="BT584" s="11"/>
      <c r="BU584" s="11"/>
      <c r="BV584" s="11"/>
      <c r="BW584" s="11"/>
      <c r="BX584" s="11"/>
      <c r="BY584" s="11"/>
      <c r="BZ584" s="11"/>
      <c r="CA584" s="11"/>
      <c r="CB584" s="11"/>
      <c r="CC584" s="11"/>
      <c r="CD584" s="11"/>
      <c r="CE584" s="11"/>
      <c r="CF584" s="11"/>
      <c r="CG584" s="11"/>
      <c r="CH584" s="11"/>
      <c r="CI584" s="11"/>
      <c r="CJ584" s="11"/>
      <c r="CK584" s="11"/>
      <c r="CL584" s="11"/>
      <c r="CM584" s="11"/>
      <c r="CN584" s="11"/>
      <c r="CO584" s="11"/>
      <c r="CP584" s="11"/>
      <c r="CQ584" s="11"/>
      <c r="CR584" s="11"/>
      <c r="CS584" s="11"/>
      <c r="CT584" s="11"/>
      <c r="CU584" s="11"/>
      <c r="CV584" s="11"/>
    </row>
    <row r="585" spans="7:100"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78"/>
      <c r="AL585" s="78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78"/>
      <c r="BQ585" s="78"/>
      <c r="BR585" s="11"/>
      <c r="BS585" s="11"/>
      <c r="BT585" s="11"/>
      <c r="BU585" s="11"/>
      <c r="BV585" s="11"/>
      <c r="BW585" s="11"/>
      <c r="BX585" s="11"/>
      <c r="BY585" s="11"/>
      <c r="BZ585" s="11"/>
      <c r="CA585" s="11"/>
      <c r="CB585" s="11"/>
      <c r="CC585" s="11"/>
      <c r="CD585" s="11"/>
      <c r="CE585" s="11"/>
      <c r="CF585" s="11"/>
      <c r="CG585" s="11"/>
      <c r="CH585" s="11"/>
      <c r="CI585" s="11"/>
      <c r="CJ585" s="11"/>
      <c r="CK585" s="11"/>
      <c r="CL585" s="11"/>
      <c r="CM585" s="11"/>
      <c r="CN585" s="11"/>
      <c r="CO585" s="11"/>
      <c r="CP585" s="11"/>
      <c r="CQ585" s="11"/>
      <c r="CR585" s="11"/>
      <c r="CS585" s="11"/>
      <c r="CT585" s="11"/>
      <c r="CU585" s="11"/>
      <c r="CV585" s="11"/>
    </row>
    <row r="586" spans="7:100"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78"/>
      <c r="AL586" s="78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78"/>
      <c r="BQ586" s="78"/>
      <c r="BR586" s="11"/>
      <c r="BS586" s="11"/>
      <c r="BT586" s="11"/>
      <c r="BU586" s="11"/>
      <c r="BV586" s="11"/>
      <c r="BW586" s="11"/>
      <c r="BX586" s="11"/>
      <c r="BY586" s="11"/>
      <c r="BZ586" s="11"/>
      <c r="CA586" s="11"/>
      <c r="CB586" s="11"/>
      <c r="CC586" s="11"/>
      <c r="CD586" s="11"/>
      <c r="CE586" s="11"/>
      <c r="CF586" s="11"/>
      <c r="CG586" s="11"/>
      <c r="CH586" s="11"/>
      <c r="CI586" s="11"/>
      <c r="CJ586" s="11"/>
      <c r="CK586" s="11"/>
      <c r="CL586" s="11"/>
      <c r="CM586" s="11"/>
      <c r="CN586" s="11"/>
      <c r="CO586" s="11"/>
      <c r="CP586" s="11"/>
      <c r="CQ586" s="11"/>
      <c r="CR586" s="11"/>
      <c r="CS586" s="11"/>
      <c r="CT586" s="11"/>
      <c r="CU586" s="11"/>
      <c r="CV586" s="11"/>
    </row>
    <row r="587" spans="7:100"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78"/>
      <c r="AL587" s="78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78"/>
      <c r="BQ587" s="78"/>
      <c r="BR587" s="11"/>
      <c r="BS587" s="11"/>
      <c r="BT587" s="11"/>
      <c r="BU587" s="11"/>
      <c r="BV587" s="11"/>
      <c r="BW587" s="11"/>
      <c r="BX587" s="11"/>
      <c r="BY587" s="11"/>
      <c r="BZ587" s="11"/>
      <c r="CA587" s="11"/>
      <c r="CB587" s="11"/>
      <c r="CC587" s="11"/>
      <c r="CD587" s="11"/>
      <c r="CE587" s="11"/>
      <c r="CF587" s="11"/>
      <c r="CG587" s="11"/>
      <c r="CH587" s="11"/>
      <c r="CI587" s="11"/>
      <c r="CJ587" s="11"/>
      <c r="CK587" s="11"/>
      <c r="CL587" s="11"/>
      <c r="CM587" s="11"/>
      <c r="CN587" s="11"/>
      <c r="CO587" s="11"/>
      <c r="CP587" s="11"/>
      <c r="CQ587" s="11"/>
      <c r="CR587" s="11"/>
      <c r="CS587" s="11"/>
      <c r="CT587" s="11"/>
      <c r="CU587" s="11"/>
      <c r="CV587" s="11"/>
    </row>
    <row r="588" spans="7:100"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78"/>
      <c r="AL588" s="78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78"/>
      <c r="BQ588" s="78"/>
      <c r="BR588" s="11"/>
      <c r="BS588" s="11"/>
      <c r="BT588" s="11"/>
      <c r="BU588" s="11"/>
      <c r="BV588" s="11"/>
      <c r="BW588" s="11"/>
      <c r="BX588" s="11"/>
      <c r="BY588" s="11"/>
      <c r="BZ588" s="11"/>
      <c r="CA588" s="11"/>
      <c r="CB588" s="11"/>
      <c r="CC588" s="11"/>
      <c r="CD588" s="11"/>
      <c r="CE588" s="11"/>
      <c r="CF588" s="11"/>
      <c r="CG588" s="11"/>
      <c r="CH588" s="11"/>
      <c r="CI588" s="11"/>
      <c r="CJ588" s="11"/>
      <c r="CK588" s="11"/>
      <c r="CL588" s="11"/>
      <c r="CM588" s="11"/>
      <c r="CN588" s="11"/>
      <c r="CO588" s="11"/>
      <c r="CP588" s="11"/>
      <c r="CQ588" s="11"/>
      <c r="CR588" s="11"/>
      <c r="CS588" s="11"/>
      <c r="CT588" s="11"/>
      <c r="CU588" s="11"/>
      <c r="CV588" s="11"/>
    </row>
    <row r="589" spans="7:100"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78"/>
      <c r="AL589" s="78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78"/>
      <c r="BQ589" s="78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1"/>
      <c r="CD589" s="11"/>
      <c r="CE589" s="11"/>
      <c r="CF589" s="11"/>
      <c r="CG589" s="11"/>
      <c r="CH589" s="11"/>
      <c r="CI589" s="11"/>
      <c r="CJ589" s="11"/>
      <c r="CK589" s="11"/>
      <c r="CL589" s="11"/>
      <c r="CM589" s="11"/>
      <c r="CN589" s="11"/>
      <c r="CO589" s="11"/>
      <c r="CP589" s="11"/>
      <c r="CQ589" s="11"/>
      <c r="CR589" s="11"/>
      <c r="CS589" s="11"/>
      <c r="CT589" s="11"/>
      <c r="CU589" s="11"/>
      <c r="CV589" s="11"/>
    </row>
    <row r="590" spans="7:100"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78"/>
      <c r="AL590" s="78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78"/>
      <c r="BQ590" s="78"/>
      <c r="BR590" s="11"/>
      <c r="BS590" s="11"/>
      <c r="BT590" s="11"/>
      <c r="BU590" s="11"/>
      <c r="BV590" s="11"/>
      <c r="BW590" s="11"/>
      <c r="BX590" s="11"/>
      <c r="BY590" s="11"/>
      <c r="BZ590" s="11"/>
      <c r="CA590" s="11"/>
      <c r="CB590" s="11"/>
      <c r="CC590" s="11"/>
      <c r="CD590" s="11"/>
      <c r="CE590" s="11"/>
      <c r="CF590" s="11"/>
      <c r="CG590" s="11"/>
      <c r="CH590" s="11"/>
      <c r="CI590" s="11"/>
      <c r="CJ590" s="11"/>
      <c r="CK590" s="11"/>
      <c r="CL590" s="11"/>
      <c r="CM590" s="11"/>
      <c r="CN590" s="11"/>
      <c r="CO590" s="11"/>
      <c r="CP590" s="11"/>
      <c r="CQ590" s="11"/>
      <c r="CR590" s="11"/>
      <c r="CS590" s="11"/>
      <c r="CT590" s="11"/>
      <c r="CU590" s="11"/>
      <c r="CV590" s="11"/>
    </row>
    <row r="591" spans="7:100"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78"/>
      <c r="AL591" s="78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78"/>
      <c r="BQ591" s="78"/>
      <c r="BR591" s="11"/>
      <c r="BS591" s="11"/>
      <c r="BT591" s="11"/>
      <c r="BU591" s="11"/>
      <c r="BV591" s="11"/>
      <c r="BW591" s="11"/>
      <c r="BX591" s="11"/>
      <c r="BY591" s="11"/>
      <c r="BZ591" s="11"/>
      <c r="CA591" s="11"/>
      <c r="CB591" s="11"/>
      <c r="CC591" s="11"/>
      <c r="CD591" s="11"/>
      <c r="CE591" s="11"/>
      <c r="CF591" s="11"/>
      <c r="CG591" s="11"/>
      <c r="CH591" s="11"/>
      <c r="CI591" s="11"/>
      <c r="CJ591" s="11"/>
      <c r="CK591" s="11"/>
      <c r="CL591" s="11"/>
      <c r="CM591" s="11"/>
      <c r="CN591" s="11"/>
      <c r="CO591" s="11"/>
      <c r="CP591" s="11"/>
      <c r="CQ591" s="11"/>
      <c r="CR591" s="11"/>
      <c r="CS591" s="11"/>
      <c r="CT591" s="11"/>
      <c r="CU591" s="11"/>
      <c r="CV591" s="11"/>
    </row>
    <row r="592" spans="7:100"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78"/>
      <c r="AL592" s="78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78"/>
      <c r="BQ592" s="78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1"/>
      <c r="CD592" s="11"/>
      <c r="CE592" s="11"/>
      <c r="CF592" s="11"/>
      <c r="CG592" s="11"/>
      <c r="CH592" s="11"/>
      <c r="CI592" s="11"/>
      <c r="CJ592" s="11"/>
      <c r="CK592" s="11"/>
      <c r="CL592" s="11"/>
      <c r="CM592" s="11"/>
      <c r="CN592" s="11"/>
      <c r="CO592" s="11"/>
      <c r="CP592" s="11"/>
      <c r="CQ592" s="11"/>
      <c r="CR592" s="11"/>
      <c r="CS592" s="11"/>
      <c r="CT592" s="11"/>
      <c r="CU592" s="11"/>
      <c r="CV592" s="11"/>
    </row>
    <row r="593" spans="7:100"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78"/>
      <c r="AL593" s="78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78"/>
      <c r="BQ593" s="78"/>
      <c r="BR593" s="11"/>
      <c r="BS593" s="11"/>
      <c r="BT593" s="11"/>
      <c r="BU593" s="11"/>
      <c r="BV593" s="11"/>
      <c r="BW593" s="11"/>
      <c r="BX593" s="11"/>
      <c r="BY593" s="11"/>
      <c r="BZ593" s="11"/>
      <c r="CA593" s="11"/>
      <c r="CB593" s="11"/>
      <c r="CC593" s="11"/>
      <c r="CD593" s="11"/>
      <c r="CE593" s="11"/>
      <c r="CF593" s="11"/>
      <c r="CG593" s="11"/>
      <c r="CH593" s="11"/>
      <c r="CI593" s="11"/>
      <c r="CJ593" s="11"/>
      <c r="CK593" s="11"/>
      <c r="CL593" s="11"/>
      <c r="CM593" s="11"/>
      <c r="CN593" s="11"/>
      <c r="CO593" s="11"/>
      <c r="CP593" s="11"/>
      <c r="CQ593" s="11"/>
      <c r="CR593" s="11"/>
      <c r="CS593" s="11"/>
      <c r="CT593" s="11"/>
      <c r="CU593" s="11"/>
      <c r="CV593" s="11"/>
    </row>
    <row r="594" spans="7:100"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78"/>
      <c r="AL594" s="78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78"/>
      <c r="BQ594" s="78"/>
      <c r="BR594" s="11"/>
      <c r="BS594" s="11"/>
      <c r="BT594" s="11"/>
      <c r="BU594" s="11"/>
      <c r="BV594" s="11"/>
      <c r="BW594" s="11"/>
      <c r="BX594" s="11"/>
      <c r="BY594" s="11"/>
      <c r="BZ594" s="11"/>
      <c r="CA594" s="11"/>
      <c r="CB594" s="11"/>
      <c r="CC594" s="11"/>
      <c r="CD594" s="11"/>
      <c r="CE594" s="11"/>
      <c r="CF594" s="11"/>
      <c r="CG594" s="11"/>
      <c r="CH594" s="11"/>
      <c r="CI594" s="11"/>
      <c r="CJ594" s="11"/>
      <c r="CK594" s="11"/>
      <c r="CL594" s="11"/>
      <c r="CM594" s="11"/>
      <c r="CN594" s="11"/>
      <c r="CO594" s="11"/>
      <c r="CP594" s="11"/>
      <c r="CQ594" s="11"/>
      <c r="CR594" s="11"/>
      <c r="CS594" s="11"/>
      <c r="CT594" s="11"/>
      <c r="CU594" s="11"/>
      <c r="CV594" s="11"/>
    </row>
    <row r="595" spans="7:100"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78"/>
      <c r="AL595" s="78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78"/>
      <c r="BQ595" s="78"/>
      <c r="BR595" s="11"/>
      <c r="BS595" s="11"/>
      <c r="BT595" s="11"/>
      <c r="BU595" s="11"/>
      <c r="BV595" s="11"/>
      <c r="BW595" s="11"/>
      <c r="BX595" s="11"/>
      <c r="BY595" s="11"/>
      <c r="BZ595" s="11"/>
      <c r="CA595" s="11"/>
      <c r="CB595" s="11"/>
      <c r="CC595" s="11"/>
      <c r="CD595" s="11"/>
      <c r="CE595" s="11"/>
      <c r="CF595" s="11"/>
      <c r="CG595" s="11"/>
      <c r="CH595" s="11"/>
      <c r="CI595" s="11"/>
      <c r="CJ595" s="11"/>
      <c r="CK595" s="11"/>
      <c r="CL595" s="11"/>
      <c r="CM595" s="11"/>
      <c r="CN595" s="11"/>
      <c r="CO595" s="11"/>
      <c r="CP595" s="11"/>
      <c r="CQ595" s="11"/>
      <c r="CR595" s="11"/>
      <c r="CS595" s="11"/>
      <c r="CT595" s="11"/>
      <c r="CU595" s="11"/>
      <c r="CV595" s="11"/>
    </row>
    <row r="596" spans="7:100"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78"/>
      <c r="AL596" s="78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78"/>
      <c r="BQ596" s="78"/>
      <c r="BR596" s="11"/>
      <c r="BS596" s="11"/>
      <c r="BT596" s="11"/>
      <c r="BU596" s="11"/>
      <c r="BV596" s="11"/>
      <c r="BW596" s="11"/>
      <c r="BX596" s="11"/>
      <c r="BY596" s="11"/>
      <c r="BZ596" s="11"/>
      <c r="CA596" s="11"/>
      <c r="CB596" s="11"/>
      <c r="CC596" s="11"/>
      <c r="CD596" s="11"/>
      <c r="CE596" s="11"/>
      <c r="CF596" s="11"/>
      <c r="CG596" s="11"/>
      <c r="CH596" s="11"/>
      <c r="CI596" s="11"/>
      <c r="CJ596" s="11"/>
      <c r="CK596" s="11"/>
      <c r="CL596" s="11"/>
      <c r="CM596" s="11"/>
      <c r="CN596" s="11"/>
      <c r="CO596" s="11"/>
      <c r="CP596" s="11"/>
      <c r="CQ596" s="11"/>
      <c r="CR596" s="11"/>
      <c r="CS596" s="11"/>
      <c r="CT596" s="11"/>
      <c r="CU596" s="11"/>
      <c r="CV596" s="11"/>
    </row>
    <row r="597" spans="7:100"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78"/>
      <c r="AL597" s="78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78"/>
      <c r="BQ597" s="78"/>
      <c r="BR597" s="11"/>
      <c r="BS597" s="11"/>
      <c r="BT597" s="11"/>
      <c r="BU597" s="11"/>
      <c r="BV597" s="11"/>
      <c r="BW597" s="11"/>
      <c r="BX597" s="11"/>
      <c r="BY597" s="11"/>
      <c r="BZ597" s="11"/>
      <c r="CA597" s="11"/>
      <c r="CB597" s="11"/>
      <c r="CC597" s="11"/>
      <c r="CD597" s="11"/>
      <c r="CE597" s="11"/>
      <c r="CF597" s="11"/>
      <c r="CG597" s="11"/>
      <c r="CH597" s="11"/>
      <c r="CI597" s="11"/>
      <c r="CJ597" s="11"/>
      <c r="CK597" s="11"/>
      <c r="CL597" s="11"/>
      <c r="CM597" s="11"/>
      <c r="CN597" s="11"/>
      <c r="CO597" s="11"/>
      <c r="CP597" s="11"/>
      <c r="CQ597" s="11"/>
      <c r="CR597" s="11"/>
      <c r="CS597" s="11"/>
      <c r="CT597" s="11"/>
      <c r="CU597" s="11"/>
      <c r="CV597" s="11"/>
    </row>
    <row r="598" spans="7:100"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78"/>
      <c r="AL598" s="78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78"/>
      <c r="BQ598" s="78"/>
      <c r="BR598" s="11"/>
      <c r="BS598" s="11"/>
      <c r="BT598" s="11"/>
      <c r="BU598" s="11"/>
      <c r="BV598" s="11"/>
      <c r="BW598" s="11"/>
      <c r="BX598" s="11"/>
      <c r="BY598" s="11"/>
      <c r="BZ598" s="11"/>
      <c r="CA598" s="11"/>
      <c r="CB598" s="11"/>
      <c r="CC598" s="11"/>
      <c r="CD598" s="11"/>
      <c r="CE598" s="11"/>
      <c r="CF598" s="11"/>
      <c r="CG598" s="11"/>
      <c r="CH598" s="11"/>
      <c r="CI598" s="11"/>
      <c r="CJ598" s="11"/>
      <c r="CK598" s="11"/>
      <c r="CL598" s="11"/>
      <c r="CM598" s="11"/>
      <c r="CN598" s="11"/>
      <c r="CO598" s="11"/>
      <c r="CP598" s="11"/>
      <c r="CQ598" s="11"/>
      <c r="CR598" s="11"/>
      <c r="CS598" s="11"/>
      <c r="CT598" s="11"/>
      <c r="CU598" s="11"/>
      <c r="CV598" s="11"/>
    </row>
    <row r="599" spans="7:100"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78"/>
      <c r="AL599" s="78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78"/>
      <c r="BQ599" s="78"/>
      <c r="BR599" s="11"/>
      <c r="BS599" s="11"/>
      <c r="BT599" s="11"/>
      <c r="BU599" s="11"/>
      <c r="BV599" s="11"/>
      <c r="BW599" s="11"/>
      <c r="BX599" s="11"/>
      <c r="BY599" s="11"/>
      <c r="BZ599" s="11"/>
      <c r="CA599" s="11"/>
      <c r="CB599" s="11"/>
      <c r="CC599" s="11"/>
      <c r="CD599" s="11"/>
      <c r="CE599" s="11"/>
      <c r="CF599" s="11"/>
      <c r="CG599" s="11"/>
      <c r="CH599" s="11"/>
      <c r="CI599" s="11"/>
      <c r="CJ599" s="11"/>
      <c r="CK599" s="11"/>
      <c r="CL599" s="11"/>
      <c r="CM599" s="11"/>
      <c r="CN599" s="11"/>
      <c r="CO599" s="11"/>
      <c r="CP599" s="11"/>
      <c r="CQ599" s="11"/>
      <c r="CR599" s="11"/>
      <c r="CS599" s="11"/>
      <c r="CT599" s="11"/>
      <c r="CU599" s="11"/>
      <c r="CV599" s="11"/>
    </row>
    <row r="600" spans="7:100"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78"/>
      <c r="AL600" s="78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78"/>
      <c r="BQ600" s="78"/>
      <c r="BR600" s="11"/>
      <c r="BS600" s="11"/>
      <c r="BT600" s="11"/>
      <c r="BU600" s="11"/>
      <c r="BV600" s="11"/>
      <c r="BW600" s="11"/>
      <c r="BX600" s="11"/>
      <c r="BY600" s="11"/>
      <c r="BZ600" s="11"/>
      <c r="CA600" s="11"/>
      <c r="CB600" s="11"/>
      <c r="CC600" s="11"/>
      <c r="CD600" s="11"/>
      <c r="CE600" s="11"/>
      <c r="CF600" s="11"/>
      <c r="CG600" s="11"/>
      <c r="CH600" s="11"/>
      <c r="CI600" s="11"/>
      <c r="CJ600" s="11"/>
      <c r="CK600" s="11"/>
      <c r="CL600" s="11"/>
      <c r="CM600" s="11"/>
      <c r="CN600" s="11"/>
      <c r="CO600" s="11"/>
      <c r="CP600" s="11"/>
      <c r="CQ600" s="11"/>
      <c r="CR600" s="11"/>
      <c r="CS600" s="11"/>
      <c r="CT600" s="11"/>
      <c r="CU600" s="11"/>
      <c r="CV600" s="11"/>
    </row>
    <row r="601" spans="7:100"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78"/>
      <c r="AL601" s="78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78"/>
      <c r="BQ601" s="78"/>
      <c r="BR601" s="11"/>
      <c r="BS601" s="11"/>
      <c r="BT601" s="11"/>
      <c r="BU601" s="11"/>
      <c r="BV601" s="11"/>
      <c r="BW601" s="11"/>
      <c r="BX601" s="11"/>
      <c r="BY601" s="11"/>
      <c r="BZ601" s="11"/>
      <c r="CA601" s="11"/>
      <c r="CB601" s="11"/>
      <c r="CC601" s="11"/>
      <c r="CD601" s="11"/>
      <c r="CE601" s="11"/>
      <c r="CF601" s="11"/>
      <c r="CG601" s="11"/>
      <c r="CH601" s="11"/>
      <c r="CI601" s="11"/>
      <c r="CJ601" s="11"/>
      <c r="CK601" s="11"/>
      <c r="CL601" s="11"/>
      <c r="CM601" s="11"/>
      <c r="CN601" s="11"/>
      <c r="CO601" s="11"/>
      <c r="CP601" s="11"/>
      <c r="CQ601" s="11"/>
      <c r="CR601" s="11"/>
      <c r="CS601" s="11"/>
      <c r="CT601" s="11"/>
      <c r="CU601" s="11"/>
      <c r="CV601" s="11"/>
    </row>
    <row r="602" spans="7:100"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78"/>
      <c r="AL602" s="78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78"/>
      <c r="BQ602" s="78"/>
      <c r="BR602" s="11"/>
      <c r="BS602" s="11"/>
      <c r="BT602" s="11"/>
      <c r="BU602" s="11"/>
      <c r="BV602" s="11"/>
      <c r="BW602" s="11"/>
      <c r="BX602" s="11"/>
      <c r="BY602" s="11"/>
      <c r="BZ602" s="11"/>
      <c r="CA602" s="11"/>
      <c r="CB602" s="11"/>
      <c r="CC602" s="11"/>
      <c r="CD602" s="11"/>
      <c r="CE602" s="11"/>
      <c r="CF602" s="11"/>
      <c r="CG602" s="11"/>
      <c r="CH602" s="11"/>
      <c r="CI602" s="11"/>
      <c r="CJ602" s="11"/>
      <c r="CK602" s="11"/>
      <c r="CL602" s="11"/>
      <c r="CM602" s="11"/>
      <c r="CN602" s="11"/>
      <c r="CO602" s="11"/>
      <c r="CP602" s="11"/>
      <c r="CQ602" s="11"/>
      <c r="CR602" s="11"/>
      <c r="CS602" s="11"/>
      <c r="CT602" s="11"/>
      <c r="CU602" s="11"/>
      <c r="CV602" s="11"/>
    </row>
    <row r="603" spans="7:100"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78"/>
      <c r="AL603" s="78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78"/>
      <c r="BQ603" s="78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1"/>
      <c r="CD603" s="11"/>
      <c r="CE603" s="11"/>
      <c r="CF603" s="11"/>
      <c r="CG603" s="11"/>
      <c r="CH603" s="11"/>
      <c r="CI603" s="11"/>
      <c r="CJ603" s="11"/>
      <c r="CK603" s="11"/>
      <c r="CL603" s="11"/>
      <c r="CM603" s="11"/>
      <c r="CN603" s="11"/>
      <c r="CO603" s="11"/>
      <c r="CP603" s="11"/>
      <c r="CQ603" s="11"/>
      <c r="CR603" s="11"/>
      <c r="CS603" s="11"/>
      <c r="CT603" s="11"/>
      <c r="CU603" s="11"/>
      <c r="CV603" s="11"/>
    </row>
    <row r="604" spans="7:100"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78"/>
      <c r="AL604" s="78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78"/>
      <c r="BQ604" s="78"/>
      <c r="BR604" s="11"/>
      <c r="BS604" s="11"/>
      <c r="BT604" s="11"/>
      <c r="BU604" s="11"/>
      <c r="BV604" s="11"/>
      <c r="BW604" s="11"/>
      <c r="BX604" s="11"/>
      <c r="BY604" s="11"/>
      <c r="BZ604" s="11"/>
      <c r="CA604" s="11"/>
      <c r="CB604" s="11"/>
      <c r="CC604" s="11"/>
      <c r="CD604" s="11"/>
      <c r="CE604" s="11"/>
      <c r="CF604" s="11"/>
      <c r="CG604" s="11"/>
      <c r="CH604" s="11"/>
      <c r="CI604" s="11"/>
      <c r="CJ604" s="11"/>
      <c r="CK604" s="11"/>
      <c r="CL604" s="11"/>
      <c r="CM604" s="11"/>
      <c r="CN604" s="11"/>
      <c r="CO604" s="11"/>
      <c r="CP604" s="11"/>
      <c r="CQ604" s="11"/>
      <c r="CR604" s="11"/>
      <c r="CS604" s="11"/>
      <c r="CT604" s="11"/>
      <c r="CU604" s="11"/>
      <c r="CV604" s="11"/>
    </row>
    <row r="605" spans="7:100"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78"/>
      <c r="AL605" s="78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78"/>
      <c r="BQ605" s="78"/>
      <c r="BR605" s="11"/>
      <c r="BS605" s="11"/>
      <c r="BT605" s="11"/>
      <c r="BU605" s="11"/>
      <c r="BV605" s="11"/>
      <c r="BW605" s="11"/>
      <c r="BX605" s="11"/>
      <c r="BY605" s="11"/>
      <c r="BZ605" s="11"/>
      <c r="CA605" s="11"/>
      <c r="CB605" s="11"/>
      <c r="CC605" s="11"/>
      <c r="CD605" s="11"/>
      <c r="CE605" s="11"/>
      <c r="CF605" s="11"/>
      <c r="CG605" s="11"/>
      <c r="CH605" s="11"/>
      <c r="CI605" s="11"/>
      <c r="CJ605" s="11"/>
      <c r="CK605" s="11"/>
      <c r="CL605" s="11"/>
      <c r="CM605" s="11"/>
      <c r="CN605" s="11"/>
      <c r="CO605" s="11"/>
      <c r="CP605" s="11"/>
      <c r="CQ605" s="11"/>
      <c r="CR605" s="11"/>
      <c r="CS605" s="11"/>
      <c r="CT605" s="11"/>
      <c r="CU605" s="11"/>
      <c r="CV605" s="11"/>
    </row>
    <row r="606" spans="7:100"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78"/>
      <c r="AL606" s="78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78"/>
      <c r="BQ606" s="78"/>
      <c r="BR606" s="11"/>
      <c r="BS606" s="11"/>
      <c r="BT606" s="11"/>
      <c r="BU606" s="11"/>
      <c r="BV606" s="11"/>
      <c r="BW606" s="11"/>
      <c r="BX606" s="11"/>
      <c r="BY606" s="11"/>
      <c r="BZ606" s="11"/>
      <c r="CA606" s="11"/>
      <c r="CB606" s="11"/>
      <c r="CC606" s="11"/>
      <c r="CD606" s="11"/>
      <c r="CE606" s="11"/>
      <c r="CF606" s="11"/>
      <c r="CG606" s="11"/>
      <c r="CH606" s="11"/>
      <c r="CI606" s="11"/>
      <c r="CJ606" s="11"/>
      <c r="CK606" s="11"/>
      <c r="CL606" s="11"/>
      <c r="CM606" s="11"/>
      <c r="CN606" s="11"/>
      <c r="CO606" s="11"/>
      <c r="CP606" s="11"/>
      <c r="CQ606" s="11"/>
      <c r="CR606" s="11"/>
      <c r="CS606" s="11"/>
      <c r="CT606" s="11"/>
      <c r="CU606" s="11"/>
      <c r="CV606" s="11"/>
    </row>
    <row r="607" spans="7:100"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78"/>
      <c r="AL607" s="78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78"/>
      <c r="BQ607" s="78"/>
      <c r="BR607" s="11"/>
      <c r="BS607" s="11"/>
      <c r="BT607" s="11"/>
      <c r="BU607" s="11"/>
      <c r="BV607" s="11"/>
      <c r="BW607" s="11"/>
      <c r="BX607" s="11"/>
      <c r="BY607" s="11"/>
      <c r="BZ607" s="11"/>
      <c r="CA607" s="11"/>
      <c r="CB607" s="11"/>
      <c r="CC607" s="11"/>
      <c r="CD607" s="11"/>
      <c r="CE607" s="11"/>
      <c r="CF607" s="11"/>
      <c r="CG607" s="11"/>
      <c r="CH607" s="11"/>
      <c r="CI607" s="11"/>
      <c r="CJ607" s="11"/>
      <c r="CK607" s="11"/>
      <c r="CL607" s="11"/>
      <c r="CM607" s="11"/>
      <c r="CN607" s="11"/>
      <c r="CO607" s="11"/>
      <c r="CP607" s="11"/>
      <c r="CQ607" s="11"/>
      <c r="CR607" s="11"/>
      <c r="CS607" s="11"/>
      <c r="CT607" s="11"/>
      <c r="CU607" s="11"/>
      <c r="CV607" s="11"/>
    </row>
    <row r="608" spans="7:100"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78"/>
      <c r="AL608" s="78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78"/>
      <c r="BQ608" s="78"/>
      <c r="BR608" s="11"/>
      <c r="BS608" s="11"/>
      <c r="BT608" s="11"/>
      <c r="BU608" s="11"/>
      <c r="BV608" s="11"/>
      <c r="BW608" s="11"/>
      <c r="BX608" s="11"/>
      <c r="BY608" s="11"/>
      <c r="BZ608" s="11"/>
      <c r="CA608" s="11"/>
      <c r="CB608" s="11"/>
      <c r="CC608" s="11"/>
      <c r="CD608" s="11"/>
      <c r="CE608" s="11"/>
      <c r="CF608" s="11"/>
      <c r="CG608" s="11"/>
      <c r="CH608" s="11"/>
      <c r="CI608" s="11"/>
      <c r="CJ608" s="11"/>
      <c r="CK608" s="11"/>
      <c r="CL608" s="11"/>
      <c r="CM608" s="11"/>
      <c r="CN608" s="11"/>
      <c r="CO608" s="11"/>
      <c r="CP608" s="11"/>
      <c r="CQ608" s="11"/>
      <c r="CR608" s="11"/>
      <c r="CS608" s="11"/>
      <c r="CT608" s="11"/>
      <c r="CU608" s="11"/>
      <c r="CV608" s="11"/>
    </row>
    <row r="609" spans="7:100"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78"/>
      <c r="AL609" s="78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78"/>
      <c r="BQ609" s="78"/>
      <c r="BR609" s="11"/>
      <c r="BS609" s="11"/>
      <c r="BT609" s="11"/>
      <c r="BU609" s="11"/>
      <c r="BV609" s="11"/>
      <c r="BW609" s="11"/>
      <c r="BX609" s="11"/>
      <c r="BY609" s="11"/>
      <c r="BZ609" s="11"/>
      <c r="CA609" s="11"/>
      <c r="CB609" s="11"/>
      <c r="CC609" s="11"/>
      <c r="CD609" s="11"/>
      <c r="CE609" s="11"/>
      <c r="CF609" s="11"/>
      <c r="CG609" s="11"/>
      <c r="CH609" s="11"/>
      <c r="CI609" s="11"/>
      <c r="CJ609" s="11"/>
      <c r="CK609" s="11"/>
      <c r="CL609" s="11"/>
      <c r="CM609" s="11"/>
      <c r="CN609" s="11"/>
      <c r="CO609" s="11"/>
      <c r="CP609" s="11"/>
      <c r="CQ609" s="11"/>
      <c r="CR609" s="11"/>
      <c r="CS609" s="11"/>
      <c r="CT609" s="11"/>
      <c r="CU609" s="11"/>
      <c r="CV609" s="11"/>
    </row>
    <row r="610" spans="7:100"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78"/>
      <c r="AL610" s="78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78"/>
      <c r="BQ610" s="78"/>
      <c r="BR610" s="11"/>
      <c r="BS610" s="11"/>
      <c r="BT610" s="11"/>
      <c r="BU610" s="11"/>
      <c r="BV610" s="11"/>
      <c r="BW610" s="11"/>
      <c r="BX610" s="11"/>
      <c r="BY610" s="11"/>
      <c r="BZ610" s="11"/>
      <c r="CA610" s="11"/>
      <c r="CB610" s="11"/>
      <c r="CC610" s="11"/>
      <c r="CD610" s="11"/>
      <c r="CE610" s="11"/>
      <c r="CF610" s="11"/>
      <c r="CG610" s="11"/>
      <c r="CH610" s="11"/>
      <c r="CI610" s="11"/>
      <c r="CJ610" s="11"/>
      <c r="CK610" s="11"/>
      <c r="CL610" s="11"/>
      <c r="CM610" s="11"/>
      <c r="CN610" s="11"/>
      <c r="CO610" s="11"/>
      <c r="CP610" s="11"/>
      <c r="CQ610" s="11"/>
      <c r="CR610" s="11"/>
      <c r="CS610" s="11"/>
      <c r="CT610" s="11"/>
      <c r="CU610" s="11"/>
      <c r="CV610" s="11"/>
    </row>
    <row r="611" spans="7:100"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78"/>
      <c r="AL611" s="78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78"/>
      <c r="BQ611" s="78"/>
      <c r="BR611" s="11"/>
      <c r="BS611" s="11"/>
      <c r="BT611" s="11"/>
      <c r="BU611" s="11"/>
      <c r="BV611" s="11"/>
      <c r="BW611" s="11"/>
      <c r="BX611" s="11"/>
      <c r="BY611" s="11"/>
      <c r="BZ611" s="11"/>
      <c r="CA611" s="11"/>
      <c r="CB611" s="11"/>
      <c r="CC611" s="11"/>
      <c r="CD611" s="11"/>
      <c r="CE611" s="11"/>
      <c r="CF611" s="11"/>
      <c r="CG611" s="11"/>
      <c r="CH611" s="11"/>
      <c r="CI611" s="11"/>
      <c r="CJ611" s="11"/>
      <c r="CK611" s="11"/>
      <c r="CL611" s="11"/>
      <c r="CM611" s="11"/>
      <c r="CN611" s="11"/>
      <c r="CO611" s="11"/>
      <c r="CP611" s="11"/>
      <c r="CQ611" s="11"/>
      <c r="CR611" s="11"/>
      <c r="CS611" s="11"/>
      <c r="CT611" s="11"/>
      <c r="CU611" s="11"/>
      <c r="CV611" s="11"/>
    </row>
    <row r="612" spans="7:100"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78"/>
      <c r="AL612" s="78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78"/>
      <c r="BQ612" s="78"/>
      <c r="BR612" s="11"/>
      <c r="BS612" s="11"/>
      <c r="BT612" s="11"/>
      <c r="BU612" s="11"/>
      <c r="BV612" s="11"/>
      <c r="BW612" s="11"/>
      <c r="BX612" s="11"/>
      <c r="BY612" s="11"/>
      <c r="BZ612" s="11"/>
      <c r="CA612" s="11"/>
      <c r="CB612" s="11"/>
      <c r="CC612" s="11"/>
      <c r="CD612" s="11"/>
      <c r="CE612" s="11"/>
      <c r="CF612" s="11"/>
      <c r="CG612" s="11"/>
      <c r="CH612" s="11"/>
      <c r="CI612" s="11"/>
      <c r="CJ612" s="11"/>
      <c r="CK612" s="11"/>
      <c r="CL612" s="11"/>
      <c r="CM612" s="11"/>
      <c r="CN612" s="11"/>
      <c r="CO612" s="11"/>
      <c r="CP612" s="11"/>
      <c r="CQ612" s="11"/>
      <c r="CR612" s="11"/>
      <c r="CS612" s="11"/>
      <c r="CT612" s="11"/>
      <c r="CU612" s="11"/>
      <c r="CV612" s="11"/>
    </row>
    <row r="613" spans="7:100"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78"/>
      <c r="AL613" s="78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78"/>
      <c r="BQ613" s="78"/>
      <c r="BR613" s="11"/>
      <c r="BS613" s="11"/>
      <c r="BT613" s="11"/>
      <c r="BU613" s="11"/>
      <c r="BV613" s="11"/>
      <c r="BW613" s="11"/>
      <c r="BX613" s="11"/>
      <c r="BY613" s="11"/>
      <c r="BZ613" s="11"/>
      <c r="CA613" s="11"/>
      <c r="CB613" s="11"/>
      <c r="CC613" s="11"/>
      <c r="CD613" s="11"/>
      <c r="CE613" s="11"/>
      <c r="CF613" s="11"/>
      <c r="CG613" s="11"/>
      <c r="CH613" s="11"/>
      <c r="CI613" s="11"/>
      <c r="CJ613" s="11"/>
      <c r="CK613" s="11"/>
      <c r="CL613" s="11"/>
      <c r="CM613" s="11"/>
      <c r="CN613" s="11"/>
      <c r="CO613" s="11"/>
      <c r="CP613" s="11"/>
      <c r="CQ613" s="11"/>
      <c r="CR613" s="11"/>
      <c r="CS613" s="11"/>
      <c r="CT613" s="11"/>
      <c r="CU613" s="11"/>
      <c r="CV613" s="11"/>
    </row>
    <row r="614" spans="7:100"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78"/>
      <c r="AL614" s="78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78"/>
      <c r="BQ614" s="78"/>
      <c r="BR614" s="11"/>
      <c r="BS614" s="11"/>
      <c r="BT614" s="11"/>
      <c r="BU614" s="11"/>
      <c r="BV614" s="11"/>
      <c r="BW614" s="11"/>
      <c r="BX614" s="11"/>
      <c r="BY614" s="11"/>
      <c r="BZ614" s="11"/>
      <c r="CA614" s="11"/>
      <c r="CB614" s="11"/>
      <c r="CC614" s="11"/>
      <c r="CD614" s="11"/>
      <c r="CE614" s="11"/>
      <c r="CF614" s="11"/>
      <c r="CG614" s="11"/>
      <c r="CH614" s="11"/>
      <c r="CI614" s="11"/>
      <c r="CJ614" s="11"/>
      <c r="CK614" s="11"/>
      <c r="CL614" s="11"/>
      <c r="CM614" s="11"/>
      <c r="CN614" s="11"/>
      <c r="CO614" s="11"/>
      <c r="CP614" s="11"/>
      <c r="CQ614" s="11"/>
      <c r="CR614" s="11"/>
      <c r="CS614" s="11"/>
      <c r="CT614" s="11"/>
      <c r="CU614" s="11"/>
      <c r="CV614" s="11"/>
    </row>
    <row r="615" spans="7:100"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78"/>
      <c r="AL615" s="78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78"/>
      <c r="BQ615" s="78"/>
      <c r="BR615" s="11"/>
      <c r="BS615" s="11"/>
      <c r="BT615" s="11"/>
      <c r="BU615" s="11"/>
      <c r="BV615" s="11"/>
      <c r="BW615" s="11"/>
      <c r="BX615" s="11"/>
      <c r="BY615" s="11"/>
      <c r="BZ615" s="11"/>
      <c r="CA615" s="11"/>
      <c r="CB615" s="11"/>
      <c r="CC615" s="11"/>
      <c r="CD615" s="11"/>
      <c r="CE615" s="11"/>
      <c r="CF615" s="11"/>
      <c r="CG615" s="11"/>
      <c r="CH615" s="11"/>
      <c r="CI615" s="11"/>
      <c r="CJ615" s="11"/>
      <c r="CK615" s="11"/>
      <c r="CL615" s="11"/>
      <c r="CM615" s="11"/>
      <c r="CN615" s="11"/>
      <c r="CO615" s="11"/>
      <c r="CP615" s="11"/>
      <c r="CQ615" s="11"/>
      <c r="CR615" s="11"/>
      <c r="CS615" s="11"/>
      <c r="CT615" s="11"/>
      <c r="CU615" s="11"/>
      <c r="CV615" s="11"/>
    </row>
    <row r="616" spans="7:100"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78"/>
      <c r="AL616" s="78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78"/>
      <c r="BQ616" s="78"/>
      <c r="BR616" s="11"/>
      <c r="BS616" s="11"/>
      <c r="BT616" s="11"/>
      <c r="BU616" s="11"/>
      <c r="BV616" s="11"/>
      <c r="BW616" s="11"/>
      <c r="BX616" s="11"/>
      <c r="BY616" s="11"/>
      <c r="BZ616" s="11"/>
      <c r="CA616" s="11"/>
      <c r="CB616" s="11"/>
      <c r="CC616" s="11"/>
      <c r="CD616" s="11"/>
      <c r="CE616" s="11"/>
      <c r="CF616" s="11"/>
      <c r="CG616" s="11"/>
      <c r="CH616" s="11"/>
      <c r="CI616" s="11"/>
      <c r="CJ616" s="11"/>
      <c r="CK616" s="11"/>
      <c r="CL616" s="11"/>
      <c r="CM616" s="11"/>
      <c r="CN616" s="11"/>
      <c r="CO616" s="11"/>
      <c r="CP616" s="11"/>
      <c r="CQ616" s="11"/>
      <c r="CR616" s="11"/>
      <c r="CS616" s="11"/>
      <c r="CT616" s="11"/>
      <c r="CU616" s="11"/>
      <c r="CV616" s="11"/>
    </row>
    <row r="617" spans="7:100"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78"/>
      <c r="AL617" s="78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78"/>
      <c r="BQ617" s="78"/>
      <c r="BR617" s="11"/>
      <c r="BS617" s="11"/>
      <c r="BT617" s="11"/>
      <c r="BU617" s="11"/>
      <c r="BV617" s="11"/>
      <c r="BW617" s="11"/>
      <c r="BX617" s="11"/>
      <c r="BY617" s="11"/>
      <c r="BZ617" s="11"/>
      <c r="CA617" s="11"/>
      <c r="CB617" s="11"/>
      <c r="CC617" s="11"/>
      <c r="CD617" s="11"/>
      <c r="CE617" s="11"/>
      <c r="CF617" s="11"/>
      <c r="CG617" s="11"/>
      <c r="CH617" s="11"/>
      <c r="CI617" s="11"/>
      <c r="CJ617" s="11"/>
      <c r="CK617" s="11"/>
      <c r="CL617" s="11"/>
      <c r="CM617" s="11"/>
      <c r="CN617" s="11"/>
      <c r="CO617" s="11"/>
      <c r="CP617" s="11"/>
      <c r="CQ617" s="11"/>
      <c r="CR617" s="11"/>
      <c r="CS617" s="11"/>
      <c r="CT617" s="11"/>
      <c r="CU617" s="11"/>
      <c r="CV617" s="11"/>
    </row>
    <row r="618" spans="7:100"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78"/>
      <c r="AL618" s="78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78"/>
      <c r="BQ618" s="78"/>
      <c r="BR618" s="11"/>
      <c r="BS618" s="11"/>
      <c r="BT618" s="11"/>
      <c r="BU618" s="11"/>
      <c r="BV618" s="11"/>
      <c r="BW618" s="11"/>
      <c r="BX618" s="11"/>
      <c r="BY618" s="11"/>
      <c r="BZ618" s="11"/>
      <c r="CA618" s="11"/>
      <c r="CB618" s="11"/>
      <c r="CC618" s="11"/>
      <c r="CD618" s="11"/>
      <c r="CE618" s="11"/>
      <c r="CF618" s="11"/>
      <c r="CG618" s="11"/>
      <c r="CH618" s="11"/>
      <c r="CI618" s="11"/>
      <c r="CJ618" s="11"/>
      <c r="CK618" s="11"/>
      <c r="CL618" s="11"/>
      <c r="CM618" s="11"/>
      <c r="CN618" s="11"/>
      <c r="CO618" s="11"/>
      <c r="CP618" s="11"/>
      <c r="CQ618" s="11"/>
      <c r="CR618" s="11"/>
      <c r="CS618" s="11"/>
      <c r="CT618" s="11"/>
      <c r="CU618" s="11"/>
      <c r="CV618" s="11"/>
    </row>
    <row r="619" spans="7:100"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78"/>
      <c r="AL619" s="78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78"/>
      <c r="BQ619" s="78"/>
      <c r="BR619" s="11"/>
      <c r="BS619" s="11"/>
      <c r="BT619" s="11"/>
      <c r="BU619" s="11"/>
      <c r="BV619" s="11"/>
      <c r="BW619" s="11"/>
      <c r="BX619" s="11"/>
      <c r="BY619" s="11"/>
      <c r="BZ619" s="11"/>
      <c r="CA619" s="11"/>
      <c r="CB619" s="11"/>
      <c r="CC619" s="11"/>
      <c r="CD619" s="11"/>
      <c r="CE619" s="11"/>
      <c r="CF619" s="11"/>
      <c r="CG619" s="11"/>
      <c r="CH619" s="11"/>
      <c r="CI619" s="11"/>
      <c r="CJ619" s="11"/>
      <c r="CK619" s="11"/>
      <c r="CL619" s="11"/>
      <c r="CM619" s="11"/>
      <c r="CN619" s="11"/>
      <c r="CO619" s="11"/>
      <c r="CP619" s="11"/>
      <c r="CQ619" s="11"/>
      <c r="CR619" s="11"/>
      <c r="CS619" s="11"/>
      <c r="CT619" s="11"/>
      <c r="CU619" s="11"/>
      <c r="CV619" s="11"/>
    </row>
    <row r="620" spans="7:100"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78"/>
      <c r="AL620" s="78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78"/>
      <c r="BQ620" s="78"/>
      <c r="BR620" s="11"/>
      <c r="BS620" s="11"/>
      <c r="BT620" s="11"/>
      <c r="BU620" s="11"/>
      <c r="BV620" s="11"/>
      <c r="BW620" s="11"/>
      <c r="BX620" s="11"/>
      <c r="BY620" s="11"/>
      <c r="BZ620" s="11"/>
      <c r="CA620" s="11"/>
      <c r="CB620" s="11"/>
      <c r="CC620" s="11"/>
      <c r="CD620" s="11"/>
      <c r="CE620" s="11"/>
      <c r="CF620" s="11"/>
      <c r="CG620" s="11"/>
      <c r="CH620" s="11"/>
      <c r="CI620" s="11"/>
      <c r="CJ620" s="11"/>
      <c r="CK620" s="11"/>
      <c r="CL620" s="11"/>
      <c r="CM620" s="11"/>
      <c r="CN620" s="11"/>
      <c r="CO620" s="11"/>
      <c r="CP620" s="11"/>
      <c r="CQ620" s="11"/>
      <c r="CR620" s="11"/>
      <c r="CS620" s="11"/>
      <c r="CT620" s="11"/>
      <c r="CU620" s="11"/>
      <c r="CV620" s="11"/>
    </row>
    <row r="621" spans="7:100"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78"/>
      <c r="AL621" s="78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78"/>
      <c r="BQ621" s="78"/>
      <c r="BR621" s="11"/>
      <c r="BS621" s="11"/>
      <c r="BT621" s="11"/>
      <c r="BU621" s="11"/>
      <c r="BV621" s="11"/>
      <c r="BW621" s="11"/>
      <c r="BX621" s="11"/>
      <c r="BY621" s="11"/>
      <c r="BZ621" s="11"/>
      <c r="CA621" s="11"/>
      <c r="CB621" s="11"/>
      <c r="CC621" s="11"/>
      <c r="CD621" s="11"/>
      <c r="CE621" s="11"/>
      <c r="CF621" s="11"/>
      <c r="CG621" s="11"/>
      <c r="CH621" s="11"/>
      <c r="CI621" s="11"/>
      <c r="CJ621" s="11"/>
      <c r="CK621" s="11"/>
      <c r="CL621" s="11"/>
      <c r="CM621" s="11"/>
      <c r="CN621" s="11"/>
      <c r="CO621" s="11"/>
      <c r="CP621" s="11"/>
      <c r="CQ621" s="11"/>
      <c r="CR621" s="11"/>
      <c r="CS621" s="11"/>
      <c r="CT621" s="11"/>
      <c r="CU621" s="11"/>
      <c r="CV621" s="11"/>
    </row>
    <row r="622" spans="7:100"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78"/>
      <c r="AL622" s="78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78"/>
      <c r="BQ622" s="78"/>
      <c r="BR622" s="11"/>
      <c r="BS622" s="11"/>
      <c r="BT622" s="11"/>
      <c r="BU622" s="11"/>
      <c r="BV622" s="11"/>
      <c r="BW622" s="11"/>
      <c r="BX622" s="11"/>
      <c r="BY622" s="11"/>
      <c r="BZ622" s="11"/>
      <c r="CA622" s="11"/>
      <c r="CB622" s="11"/>
      <c r="CC622" s="11"/>
      <c r="CD622" s="11"/>
      <c r="CE622" s="11"/>
      <c r="CF622" s="11"/>
      <c r="CG622" s="11"/>
      <c r="CH622" s="11"/>
      <c r="CI622" s="11"/>
      <c r="CJ622" s="11"/>
      <c r="CK622" s="11"/>
      <c r="CL622" s="11"/>
      <c r="CM622" s="11"/>
      <c r="CN622" s="11"/>
      <c r="CO622" s="11"/>
      <c r="CP622" s="11"/>
      <c r="CQ622" s="11"/>
      <c r="CR622" s="11"/>
      <c r="CS622" s="11"/>
      <c r="CT622" s="11"/>
      <c r="CU622" s="11"/>
      <c r="CV622" s="11"/>
    </row>
    <row r="623" spans="7:100"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78"/>
      <c r="AL623" s="78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78"/>
      <c r="BQ623" s="78"/>
      <c r="BR623" s="11"/>
      <c r="BS623" s="11"/>
      <c r="BT623" s="11"/>
      <c r="BU623" s="11"/>
      <c r="BV623" s="11"/>
      <c r="BW623" s="11"/>
      <c r="BX623" s="11"/>
      <c r="BY623" s="11"/>
      <c r="BZ623" s="11"/>
      <c r="CA623" s="11"/>
      <c r="CB623" s="11"/>
      <c r="CC623" s="11"/>
      <c r="CD623" s="11"/>
      <c r="CE623" s="11"/>
      <c r="CF623" s="11"/>
      <c r="CG623" s="11"/>
      <c r="CH623" s="11"/>
      <c r="CI623" s="11"/>
      <c r="CJ623" s="11"/>
      <c r="CK623" s="11"/>
      <c r="CL623" s="11"/>
      <c r="CM623" s="11"/>
      <c r="CN623" s="11"/>
      <c r="CO623" s="11"/>
      <c r="CP623" s="11"/>
      <c r="CQ623" s="11"/>
      <c r="CR623" s="11"/>
      <c r="CS623" s="11"/>
      <c r="CT623" s="11"/>
      <c r="CU623" s="11"/>
      <c r="CV623" s="11"/>
    </row>
    <row r="624" spans="7:100"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78"/>
      <c r="AL624" s="78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78"/>
      <c r="BQ624" s="78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1"/>
      <c r="CD624" s="11"/>
      <c r="CE624" s="11"/>
      <c r="CF624" s="11"/>
      <c r="CG624" s="11"/>
      <c r="CH624" s="11"/>
      <c r="CI624" s="11"/>
      <c r="CJ624" s="11"/>
      <c r="CK624" s="11"/>
      <c r="CL624" s="11"/>
      <c r="CM624" s="11"/>
      <c r="CN624" s="11"/>
      <c r="CO624" s="11"/>
      <c r="CP624" s="11"/>
      <c r="CQ624" s="11"/>
      <c r="CR624" s="11"/>
      <c r="CS624" s="11"/>
      <c r="CT624" s="11"/>
      <c r="CU624" s="11"/>
      <c r="CV624" s="11"/>
    </row>
    <row r="625" spans="7:100"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78"/>
      <c r="AL625" s="78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78"/>
      <c r="BQ625" s="78"/>
      <c r="BR625" s="11"/>
      <c r="BS625" s="11"/>
      <c r="BT625" s="11"/>
      <c r="BU625" s="11"/>
      <c r="BV625" s="11"/>
      <c r="BW625" s="11"/>
      <c r="BX625" s="11"/>
      <c r="BY625" s="11"/>
      <c r="BZ625" s="11"/>
      <c r="CA625" s="11"/>
      <c r="CB625" s="11"/>
      <c r="CC625" s="11"/>
      <c r="CD625" s="11"/>
      <c r="CE625" s="11"/>
      <c r="CF625" s="11"/>
      <c r="CG625" s="11"/>
      <c r="CH625" s="11"/>
      <c r="CI625" s="11"/>
      <c r="CJ625" s="11"/>
      <c r="CK625" s="11"/>
      <c r="CL625" s="11"/>
      <c r="CM625" s="11"/>
      <c r="CN625" s="11"/>
      <c r="CO625" s="11"/>
      <c r="CP625" s="11"/>
      <c r="CQ625" s="11"/>
      <c r="CR625" s="11"/>
      <c r="CS625" s="11"/>
      <c r="CT625" s="11"/>
      <c r="CU625" s="11"/>
      <c r="CV625" s="11"/>
    </row>
    <row r="626" spans="7:100"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78"/>
      <c r="AL626" s="78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78"/>
      <c r="BQ626" s="78"/>
      <c r="BR626" s="11"/>
      <c r="BS626" s="11"/>
      <c r="BT626" s="11"/>
      <c r="BU626" s="11"/>
      <c r="BV626" s="11"/>
      <c r="BW626" s="11"/>
      <c r="BX626" s="11"/>
      <c r="BY626" s="11"/>
      <c r="BZ626" s="11"/>
      <c r="CA626" s="11"/>
      <c r="CB626" s="11"/>
      <c r="CC626" s="11"/>
      <c r="CD626" s="11"/>
      <c r="CE626" s="11"/>
      <c r="CF626" s="11"/>
      <c r="CG626" s="11"/>
      <c r="CH626" s="11"/>
      <c r="CI626" s="11"/>
      <c r="CJ626" s="11"/>
      <c r="CK626" s="11"/>
      <c r="CL626" s="11"/>
      <c r="CM626" s="11"/>
      <c r="CN626" s="11"/>
      <c r="CO626" s="11"/>
      <c r="CP626" s="11"/>
      <c r="CQ626" s="11"/>
      <c r="CR626" s="11"/>
      <c r="CS626" s="11"/>
      <c r="CT626" s="11"/>
      <c r="CU626" s="11"/>
      <c r="CV626" s="11"/>
    </row>
    <row r="627" spans="7:100"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78"/>
      <c r="AL627" s="78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78"/>
      <c r="BQ627" s="78"/>
      <c r="BR627" s="11"/>
      <c r="BS627" s="11"/>
      <c r="BT627" s="11"/>
      <c r="BU627" s="11"/>
      <c r="BV627" s="11"/>
      <c r="BW627" s="11"/>
      <c r="BX627" s="11"/>
      <c r="BY627" s="11"/>
      <c r="BZ627" s="11"/>
      <c r="CA627" s="11"/>
      <c r="CB627" s="11"/>
      <c r="CC627" s="11"/>
      <c r="CD627" s="11"/>
      <c r="CE627" s="11"/>
      <c r="CF627" s="11"/>
      <c r="CG627" s="11"/>
      <c r="CH627" s="11"/>
      <c r="CI627" s="11"/>
      <c r="CJ627" s="11"/>
      <c r="CK627" s="11"/>
      <c r="CL627" s="11"/>
      <c r="CM627" s="11"/>
      <c r="CN627" s="11"/>
      <c r="CO627" s="11"/>
      <c r="CP627" s="11"/>
      <c r="CQ627" s="11"/>
      <c r="CR627" s="11"/>
      <c r="CS627" s="11"/>
      <c r="CT627" s="11"/>
      <c r="CU627" s="11"/>
      <c r="CV627" s="11"/>
    </row>
    <row r="628" spans="7:100"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78"/>
      <c r="AL628" s="78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78"/>
      <c r="BQ628" s="78"/>
      <c r="BR628" s="11"/>
      <c r="BS628" s="11"/>
      <c r="BT628" s="11"/>
      <c r="BU628" s="11"/>
      <c r="BV628" s="11"/>
      <c r="BW628" s="11"/>
      <c r="BX628" s="11"/>
      <c r="BY628" s="11"/>
      <c r="BZ628" s="11"/>
      <c r="CA628" s="11"/>
      <c r="CB628" s="11"/>
      <c r="CC628" s="11"/>
      <c r="CD628" s="11"/>
      <c r="CE628" s="11"/>
      <c r="CF628" s="11"/>
      <c r="CG628" s="11"/>
      <c r="CH628" s="11"/>
      <c r="CI628" s="11"/>
      <c r="CJ628" s="11"/>
      <c r="CK628" s="11"/>
      <c r="CL628" s="11"/>
      <c r="CM628" s="11"/>
      <c r="CN628" s="11"/>
      <c r="CO628" s="11"/>
      <c r="CP628" s="11"/>
      <c r="CQ628" s="11"/>
      <c r="CR628" s="11"/>
      <c r="CS628" s="11"/>
      <c r="CT628" s="11"/>
      <c r="CU628" s="11"/>
      <c r="CV628" s="11"/>
    </row>
    <row r="629" spans="7:100"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78"/>
      <c r="AL629" s="78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78"/>
      <c r="BQ629" s="78"/>
      <c r="BR629" s="11"/>
      <c r="BS629" s="11"/>
      <c r="BT629" s="11"/>
      <c r="BU629" s="11"/>
      <c r="BV629" s="11"/>
      <c r="BW629" s="11"/>
      <c r="BX629" s="11"/>
      <c r="BY629" s="11"/>
      <c r="BZ629" s="11"/>
      <c r="CA629" s="11"/>
      <c r="CB629" s="11"/>
      <c r="CC629" s="11"/>
      <c r="CD629" s="11"/>
      <c r="CE629" s="11"/>
      <c r="CF629" s="11"/>
      <c r="CG629" s="11"/>
      <c r="CH629" s="11"/>
      <c r="CI629" s="11"/>
      <c r="CJ629" s="11"/>
      <c r="CK629" s="11"/>
      <c r="CL629" s="11"/>
      <c r="CM629" s="11"/>
      <c r="CN629" s="11"/>
      <c r="CO629" s="11"/>
      <c r="CP629" s="11"/>
      <c r="CQ629" s="11"/>
      <c r="CR629" s="11"/>
      <c r="CS629" s="11"/>
      <c r="CT629" s="11"/>
      <c r="CU629" s="11"/>
      <c r="CV629" s="11"/>
    </row>
    <row r="630" spans="7:100"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78"/>
      <c r="AL630" s="78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78"/>
      <c r="BQ630" s="78"/>
      <c r="BR630" s="11"/>
      <c r="BS630" s="11"/>
      <c r="BT630" s="11"/>
      <c r="BU630" s="11"/>
      <c r="BV630" s="11"/>
      <c r="BW630" s="11"/>
      <c r="BX630" s="11"/>
      <c r="BY630" s="11"/>
      <c r="BZ630" s="11"/>
      <c r="CA630" s="11"/>
      <c r="CB630" s="11"/>
      <c r="CC630" s="11"/>
      <c r="CD630" s="11"/>
      <c r="CE630" s="11"/>
      <c r="CF630" s="11"/>
      <c r="CG630" s="11"/>
      <c r="CH630" s="11"/>
      <c r="CI630" s="11"/>
      <c r="CJ630" s="11"/>
      <c r="CK630" s="11"/>
      <c r="CL630" s="11"/>
      <c r="CM630" s="11"/>
      <c r="CN630" s="11"/>
      <c r="CO630" s="11"/>
      <c r="CP630" s="11"/>
      <c r="CQ630" s="11"/>
      <c r="CR630" s="11"/>
      <c r="CS630" s="11"/>
      <c r="CT630" s="11"/>
      <c r="CU630" s="11"/>
      <c r="CV630" s="11"/>
    </row>
    <row r="631" spans="7:100"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78"/>
      <c r="AL631" s="78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78"/>
      <c r="BQ631" s="78"/>
      <c r="BR631" s="11"/>
      <c r="BS631" s="11"/>
      <c r="BT631" s="11"/>
      <c r="BU631" s="11"/>
      <c r="BV631" s="11"/>
      <c r="BW631" s="11"/>
      <c r="BX631" s="11"/>
      <c r="BY631" s="11"/>
      <c r="BZ631" s="11"/>
      <c r="CA631" s="11"/>
      <c r="CB631" s="11"/>
      <c r="CC631" s="11"/>
      <c r="CD631" s="11"/>
      <c r="CE631" s="11"/>
      <c r="CF631" s="11"/>
      <c r="CG631" s="11"/>
      <c r="CH631" s="11"/>
      <c r="CI631" s="11"/>
      <c r="CJ631" s="11"/>
      <c r="CK631" s="11"/>
      <c r="CL631" s="11"/>
      <c r="CM631" s="11"/>
      <c r="CN631" s="11"/>
      <c r="CO631" s="11"/>
      <c r="CP631" s="11"/>
      <c r="CQ631" s="11"/>
      <c r="CR631" s="11"/>
      <c r="CS631" s="11"/>
      <c r="CT631" s="11"/>
      <c r="CU631" s="11"/>
      <c r="CV631" s="11"/>
    </row>
    <row r="632" spans="7:100"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78"/>
      <c r="AL632" s="78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78"/>
      <c r="BQ632" s="78"/>
      <c r="BR632" s="11"/>
      <c r="BS632" s="11"/>
      <c r="BT632" s="11"/>
      <c r="BU632" s="11"/>
      <c r="BV632" s="11"/>
      <c r="BW632" s="11"/>
      <c r="BX632" s="11"/>
      <c r="BY632" s="11"/>
      <c r="BZ632" s="11"/>
      <c r="CA632" s="11"/>
      <c r="CB632" s="11"/>
      <c r="CC632" s="11"/>
      <c r="CD632" s="11"/>
      <c r="CE632" s="11"/>
      <c r="CF632" s="11"/>
      <c r="CG632" s="11"/>
      <c r="CH632" s="11"/>
      <c r="CI632" s="11"/>
      <c r="CJ632" s="11"/>
      <c r="CK632" s="11"/>
      <c r="CL632" s="11"/>
      <c r="CM632" s="11"/>
      <c r="CN632" s="11"/>
      <c r="CO632" s="11"/>
      <c r="CP632" s="11"/>
      <c r="CQ632" s="11"/>
      <c r="CR632" s="11"/>
      <c r="CS632" s="11"/>
      <c r="CT632" s="11"/>
      <c r="CU632" s="11"/>
      <c r="CV632" s="11"/>
    </row>
    <row r="633" spans="7:100"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78"/>
      <c r="AL633" s="78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78"/>
      <c r="BQ633" s="78"/>
      <c r="BR633" s="11"/>
      <c r="BS633" s="11"/>
      <c r="BT633" s="11"/>
      <c r="BU633" s="11"/>
      <c r="BV633" s="11"/>
      <c r="BW633" s="11"/>
      <c r="BX633" s="11"/>
      <c r="BY633" s="11"/>
      <c r="BZ633" s="11"/>
      <c r="CA633" s="11"/>
      <c r="CB633" s="11"/>
      <c r="CC633" s="11"/>
      <c r="CD633" s="11"/>
      <c r="CE633" s="11"/>
      <c r="CF633" s="11"/>
      <c r="CG633" s="11"/>
      <c r="CH633" s="11"/>
      <c r="CI633" s="11"/>
      <c r="CJ633" s="11"/>
      <c r="CK633" s="11"/>
      <c r="CL633" s="11"/>
      <c r="CM633" s="11"/>
      <c r="CN633" s="11"/>
      <c r="CO633" s="11"/>
      <c r="CP633" s="11"/>
      <c r="CQ633" s="11"/>
      <c r="CR633" s="11"/>
      <c r="CS633" s="11"/>
      <c r="CT633" s="11"/>
      <c r="CU633" s="11"/>
      <c r="CV633" s="11"/>
    </row>
    <row r="634" spans="7:100"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78"/>
      <c r="AL634" s="78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78"/>
      <c r="BQ634" s="78"/>
      <c r="BR634" s="11"/>
      <c r="BS634" s="11"/>
      <c r="BT634" s="11"/>
      <c r="BU634" s="11"/>
      <c r="BV634" s="11"/>
      <c r="BW634" s="11"/>
      <c r="BX634" s="11"/>
      <c r="BY634" s="11"/>
      <c r="BZ634" s="11"/>
      <c r="CA634" s="11"/>
      <c r="CB634" s="11"/>
      <c r="CC634" s="11"/>
      <c r="CD634" s="11"/>
      <c r="CE634" s="11"/>
      <c r="CF634" s="11"/>
      <c r="CG634" s="11"/>
      <c r="CH634" s="11"/>
      <c r="CI634" s="11"/>
      <c r="CJ634" s="11"/>
      <c r="CK634" s="11"/>
      <c r="CL634" s="11"/>
      <c r="CM634" s="11"/>
      <c r="CN634" s="11"/>
      <c r="CO634" s="11"/>
      <c r="CP634" s="11"/>
      <c r="CQ634" s="11"/>
      <c r="CR634" s="11"/>
      <c r="CS634" s="11"/>
      <c r="CT634" s="11"/>
      <c r="CU634" s="11"/>
      <c r="CV634" s="11"/>
    </row>
    <row r="635" spans="7:100"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78"/>
      <c r="AL635" s="78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78"/>
      <c r="BQ635" s="78"/>
      <c r="BR635" s="11"/>
      <c r="BS635" s="11"/>
      <c r="BT635" s="11"/>
      <c r="BU635" s="11"/>
      <c r="BV635" s="11"/>
      <c r="BW635" s="11"/>
      <c r="BX635" s="11"/>
      <c r="BY635" s="11"/>
      <c r="BZ635" s="11"/>
      <c r="CA635" s="11"/>
      <c r="CB635" s="11"/>
      <c r="CC635" s="11"/>
      <c r="CD635" s="11"/>
      <c r="CE635" s="11"/>
      <c r="CF635" s="11"/>
      <c r="CG635" s="11"/>
      <c r="CH635" s="11"/>
      <c r="CI635" s="11"/>
      <c r="CJ635" s="11"/>
      <c r="CK635" s="11"/>
      <c r="CL635" s="11"/>
      <c r="CM635" s="11"/>
      <c r="CN635" s="11"/>
      <c r="CO635" s="11"/>
      <c r="CP635" s="11"/>
      <c r="CQ635" s="11"/>
      <c r="CR635" s="11"/>
      <c r="CS635" s="11"/>
      <c r="CT635" s="11"/>
      <c r="CU635" s="11"/>
      <c r="CV635" s="11"/>
    </row>
    <row r="636" spans="7:100"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78"/>
      <c r="AL636" s="78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78"/>
      <c r="BQ636" s="78"/>
      <c r="BR636" s="11"/>
      <c r="BS636" s="11"/>
      <c r="BT636" s="11"/>
      <c r="BU636" s="11"/>
      <c r="BV636" s="11"/>
      <c r="BW636" s="11"/>
      <c r="BX636" s="11"/>
      <c r="BY636" s="11"/>
      <c r="BZ636" s="11"/>
      <c r="CA636" s="11"/>
      <c r="CB636" s="11"/>
      <c r="CC636" s="11"/>
      <c r="CD636" s="11"/>
      <c r="CE636" s="11"/>
      <c r="CF636" s="11"/>
      <c r="CG636" s="11"/>
      <c r="CH636" s="11"/>
      <c r="CI636" s="11"/>
      <c r="CJ636" s="11"/>
      <c r="CK636" s="11"/>
      <c r="CL636" s="11"/>
      <c r="CM636" s="11"/>
      <c r="CN636" s="11"/>
      <c r="CO636" s="11"/>
      <c r="CP636" s="11"/>
      <c r="CQ636" s="11"/>
      <c r="CR636" s="11"/>
      <c r="CS636" s="11"/>
      <c r="CT636" s="11"/>
      <c r="CU636" s="11"/>
      <c r="CV636" s="11"/>
    </row>
    <row r="637" spans="7:100"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78"/>
      <c r="AL637" s="78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78"/>
      <c r="BQ637" s="78"/>
      <c r="BR637" s="11"/>
      <c r="BS637" s="11"/>
      <c r="BT637" s="11"/>
      <c r="BU637" s="11"/>
      <c r="BV637" s="11"/>
      <c r="BW637" s="11"/>
      <c r="BX637" s="11"/>
      <c r="BY637" s="11"/>
      <c r="BZ637" s="11"/>
      <c r="CA637" s="11"/>
      <c r="CB637" s="11"/>
      <c r="CC637" s="11"/>
      <c r="CD637" s="11"/>
      <c r="CE637" s="11"/>
      <c r="CF637" s="11"/>
      <c r="CG637" s="11"/>
      <c r="CH637" s="11"/>
      <c r="CI637" s="11"/>
      <c r="CJ637" s="11"/>
      <c r="CK637" s="11"/>
      <c r="CL637" s="11"/>
      <c r="CM637" s="11"/>
      <c r="CN637" s="11"/>
      <c r="CO637" s="11"/>
      <c r="CP637" s="11"/>
      <c r="CQ637" s="11"/>
      <c r="CR637" s="11"/>
      <c r="CS637" s="11"/>
      <c r="CT637" s="11"/>
      <c r="CU637" s="11"/>
      <c r="CV637" s="11"/>
    </row>
    <row r="638" spans="7:100"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78"/>
      <c r="AL638" s="78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78"/>
      <c r="BQ638" s="78"/>
      <c r="BR638" s="11"/>
      <c r="BS638" s="11"/>
      <c r="BT638" s="11"/>
      <c r="BU638" s="11"/>
      <c r="BV638" s="11"/>
      <c r="BW638" s="11"/>
      <c r="BX638" s="11"/>
      <c r="BY638" s="11"/>
      <c r="BZ638" s="11"/>
      <c r="CA638" s="11"/>
      <c r="CB638" s="11"/>
      <c r="CC638" s="11"/>
      <c r="CD638" s="11"/>
      <c r="CE638" s="11"/>
      <c r="CF638" s="11"/>
      <c r="CG638" s="11"/>
      <c r="CH638" s="11"/>
      <c r="CI638" s="11"/>
      <c r="CJ638" s="11"/>
      <c r="CK638" s="11"/>
      <c r="CL638" s="11"/>
      <c r="CM638" s="11"/>
      <c r="CN638" s="11"/>
      <c r="CO638" s="11"/>
      <c r="CP638" s="11"/>
      <c r="CQ638" s="11"/>
      <c r="CR638" s="11"/>
      <c r="CS638" s="11"/>
      <c r="CT638" s="11"/>
      <c r="CU638" s="11"/>
      <c r="CV638" s="11"/>
    </row>
    <row r="639" spans="7:100"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78"/>
      <c r="AL639" s="78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78"/>
      <c r="BQ639" s="78"/>
      <c r="BR639" s="11"/>
      <c r="BS639" s="11"/>
      <c r="BT639" s="11"/>
      <c r="BU639" s="11"/>
      <c r="BV639" s="11"/>
      <c r="BW639" s="11"/>
      <c r="BX639" s="11"/>
      <c r="BY639" s="11"/>
      <c r="BZ639" s="11"/>
      <c r="CA639" s="11"/>
      <c r="CB639" s="11"/>
      <c r="CC639" s="11"/>
      <c r="CD639" s="11"/>
      <c r="CE639" s="11"/>
      <c r="CF639" s="11"/>
      <c r="CG639" s="11"/>
      <c r="CH639" s="11"/>
      <c r="CI639" s="11"/>
      <c r="CJ639" s="11"/>
      <c r="CK639" s="11"/>
      <c r="CL639" s="11"/>
      <c r="CM639" s="11"/>
      <c r="CN639" s="11"/>
      <c r="CO639" s="11"/>
      <c r="CP639" s="11"/>
      <c r="CQ639" s="11"/>
      <c r="CR639" s="11"/>
      <c r="CS639" s="11"/>
      <c r="CT639" s="11"/>
      <c r="CU639" s="11"/>
      <c r="CV639" s="11"/>
    </row>
    <row r="640" spans="7:100"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78"/>
      <c r="AL640" s="78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78"/>
      <c r="BQ640" s="78"/>
      <c r="BR640" s="11"/>
      <c r="BS640" s="11"/>
      <c r="BT640" s="11"/>
      <c r="BU640" s="11"/>
      <c r="BV640" s="11"/>
      <c r="BW640" s="11"/>
      <c r="BX640" s="11"/>
      <c r="BY640" s="11"/>
      <c r="BZ640" s="11"/>
      <c r="CA640" s="11"/>
      <c r="CB640" s="11"/>
      <c r="CC640" s="11"/>
      <c r="CD640" s="11"/>
      <c r="CE640" s="11"/>
      <c r="CF640" s="11"/>
      <c r="CG640" s="11"/>
      <c r="CH640" s="11"/>
      <c r="CI640" s="11"/>
      <c r="CJ640" s="11"/>
      <c r="CK640" s="11"/>
      <c r="CL640" s="11"/>
      <c r="CM640" s="11"/>
      <c r="CN640" s="11"/>
      <c r="CO640" s="11"/>
      <c r="CP640" s="11"/>
      <c r="CQ640" s="11"/>
      <c r="CR640" s="11"/>
      <c r="CS640" s="11"/>
      <c r="CT640" s="11"/>
      <c r="CU640" s="11"/>
      <c r="CV640" s="11"/>
    </row>
    <row r="641" spans="7:100"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78"/>
      <c r="AL641" s="78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78"/>
      <c r="BQ641" s="78"/>
      <c r="BR641" s="11"/>
      <c r="BS641" s="11"/>
      <c r="BT641" s="11"/>
      <c r="BU641" s="11"/>
      <c r="BV641" s="11"/>
      <c r="BW641" s="11"/>
      <c r="BX641" s="11"/>
      <c r="BY641" s="11"/>
      <c r="BZ641" s="11"/>
      <c r="CA641" s="11"/>
      <c r="CB641" s="11"/>
      <c r="CC641" s="11"/>
      <c r="CD641" s="11"/>
      <c r="CE641" s="11"/>
      <c r="CF641" s="11"/>
      <c r="CG641" s="11"/>
      <c r="CH641" s="11"/>
      <c r="CI641" s="11"/>
      <c r="CJ641" s="11"/>
      <c r="CK641" s="11"/>
      <c r="CL641" s="11"/>
      <c r="CM641" s="11"/>
      <c r="CN641" s="11"/>
      <c r="CO641" s="11"/>
      <c r="CP641" s="11"/>
      <c r="CQ641" s="11"/>
      <c r="CR641" s="11"/>
      <c r="CS641" s="11"/>
      <c r="CT641" s="11"/>
      <c r="CU641" s="11"/>
      <c r="CV641" s="11"/>
    </row>
    <row r="642" spans="7:100"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78"/>
      <c r="AL642" s="78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78"/>
      <c r="BQ642" s="78"/>
      <c r="BR642" s="11"/>
      <c r="BS642" s="11"/>
      <c r="BT642" s="11"/>
      <c r="BU642" s="11"/>
      <c r="BV642" s="11"/>
      <c r="BW642" s="11"/>
      <c r="BX642" s="11"/>
      <c r="BY642" s="11"/>
      <c r="BZ642" s="11"/>
      <c r="CA642" s="11"/>
      <c r="CB642" s="11"/>
      <c r="CC642" s="11"/>
      <c r="CD642" s="11"/>
      <c r="CE642" s="11"/>
      <c r="CF642" s="11"/>
      <c r="CG642" s="11"/>
      <c r="CH642" s="11"/>
      <c r="CI642" s="11"/>
      <c r="CJ642" s="11"/>
      <c r="CK642" s="11"/>
      <c r="CL642" s="11"/>
      <c r="CM642" s="11"/>
      <c r="CN642" s="11"/>
      <c r="CO642" s="11"/>
      <c r="CP642" s="11"/>
      <c r="CQ642" s="11"/>
      <c r="CR642" s="11"/>
      <c r="CS642" s="11"/>
      <c r="CT642" s="11"/>
      <c r="CU642" s="11"/>
      <c r="CV642" s="11"/>
    </row>
    <row r="643" spans="7:100"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78"/>
      <c r="AL643" s="78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78"/>
      <c r="BQ643" s="78"/>
      <c r="BR643" s="11"/>
      <c r="BS643" s="11"/>
      <c r="BT643" s="11"/>
      <c r="BU643" s="11"/>
      <c r="BV643" s="11"/>
      <c r="BW643" s="11"/>
      <c r="BX643" s="11"/>
      <c r="BY643" s="11"/>
      <c r="BZ643" s="11"/>
      <c r="CA643" s="11"/>
      <c r="CB643" s="11"/>
      <c r="CC643" s="11"/>
      <c r="CD643" s="11"/>
      <c r="CE643" s="11"/>
      <c r="CF643" s="11"/>
      <c r="CG643" s="11"/>
      <c r="CH643" s="11"/>
      <c r="CI643" s="11"/>
      <c r="CJ643" s="11"/>
      <c r="CK643" s="11"/>
      <c r="CL643" s="11"/>
      <c r="CM643" s="11"/>
      <c r="CN643" s="11"/>
      <c r="CO643" s="11"/>
      <c r="CP643" s="11"/>
      <c r="CQ643" s="11"/>
      <c r="CR643" s="11"/>
      <c r="CS643" s="11"/>
      <c r="CT643" s="11"/>
      <c r="CU643" s="11"/>
      <c r="CV643" s="11"/>
    </row>
    <row r="644" spans="7:100"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78"/>
      <c r="AL644" s="78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78"/>
      <c r="BQ644" s="78"/>
      <c r="BR644" s="11"/>
      <c r="BS644" s="11"/>
      <c r="BT644" s="11"/>
      <c r="BU644" s="11"/>
      <c r="BV644" s="11"/>
      <c r="BW644" s="11"/>
      <c r="BX644" s="11"/>
      <c r="BY644" s="11"/>
      <c r="BZ644" s="11"/>
      <c r="CA644" s="11"/>
      <c r="CB644" s="11"/>
      <c r="CC644" s="11"/>
      <c r="CD644" s="11"/>
      <c r="CE644" s="11"/>
      <c r="CF644" s="11"/>
      <c r="CG644" s="11"/>
      <c r="CH644" s="11"/>
      <c r="CI644" s="11"/>
      <c r="CJ644" s="11"/>
      <c r="CK644" s="11"/>
      <c r="CL644" s="11"/>
      <c r="CM644" s="11"/>
      <c r="CN644" s="11"/>
      <c r="CO644" s="11"/>
      <c r="CP644" s="11"/>
      <c r="CQ644" s="11"/>
      <c r="CR644" s="11"/>
      <c r="CS644" s="11"/>
      <c r="CT644" s="11"/>
      <c r="CU644" s="11"/>
      <c r="CV644" s="11"/>
    </row>
    <row r="645" spans="7:100"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78"/>
      <c r="AL645" s="78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78"/>
      <c r="BQ645" s="78"/>
      <c r="BR645" s="11"/>
      <c r="BS645" s="11"/>
      <c r="BT645" s="11"/>
      <c r="BU645" s="11"/>
      <c r="BV645" s="11"/>
      <c r="BW645" s="11"/>
      <c r="BX645" s="11"/>
      <c r="BY645" s="11"/>
      <c r="BZ645" s="11"/>
      <c r="CA645" s="11"/>
      <c r="CB645" s="11"/>
      <c r="CC645" s="11"/>
      <c r="CD645" s="11"/>
      <c r="CE645" s="11"/>
      <c r="CF645" s="11"/>
      <c r="CG645" s="11"/>
      <c r="CH645" s="11"/>
      <c r="CI645" s="11"/>
      <c r="CJ645" s="11"/>
      <c r="CK645" s="11"/>
      <c r="CL645" s="11"/>
      <c r="CM645" s="11"/>
      <c r="CN645" s="11"/>
      <c r="CO645" s="11"/>
      <c r="CP645" s="11"/>
      <c r="CQ645" s="11"/>
      <c r="CR645" s="11"/>
      <c r="CS645" s="11"/>
      <c r="CT645" s="11"/>
      <c r="CU645" s="11"/>
      <c r="CV645" s="11"/>
    </row>
    <row r="646" spans="7:100"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78"/>
      <c r="AL646" s="78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78"/>
      <c r="BQ646" s="78"/>
      <c r="BR646" s="11"/>
      <c r="BS646" s="11"/>
      <c r="BT646" s="11"/>
      <c r="BU646" s="11"/>
      <c r="BV646" s="11"/>
      <c r="BW646" s="11"/>
      <c r="BX646" s="11"/>
      <c r="BY646" s="11"/>
      <c r="BZ646" s="11"/>
      <c r="CA646" s="11"/>
      <c r="CB646" s="11"/>
      <c r="CC646" s="11"/>
      <c r="CD646" s="11"/>
      <c r="CE646" s="11"/>
      <c r="CF646" s="11"/>
      <c r="CG646" s="11"/>
      <c r="CH646" s="11"/>
      <c r="CI646" s="11"/>
      <c r="CJ646" s="11"/>
      <c r="CK646" s="11"/>
      <c r="CL646" s="11"/>
      <c r="CM646" s="11"/>
      <c r="CN646" s="11"/>
      <c r="CO646" s="11"/>
      <c r="CP646" s="11"/>
      <c r="CQ646" s="11"/>
      <c r="CR646" s="11"/>
      <c r="CS646" s="11"/>
      <c r="CT646" s="11"/>
      <c r="CU646" s="11"/>
      <c r="CV646" s="11"/>
    </row>
    <row r="647" spans="7:100"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78"/>
      <c r="AL647" s="78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78"/>
      <c r="BQ647" s="78"/>
      <c r="BR647" s="11"/>
      <c r="BS647" s="11"/>
      <c r="BT647" s="11"/>
      <c r="BU647" s="11"/>
      <c r="BV647" s="11"/>
      <c r="BW647" s="11"/>
      <c r="BX647" s="11"/>
      <c r="BY647" s="11"/>
      <c r="BZ647" s="11"/>
      <c r="CA647" s="11"/>
      <c r="CB647" s="11"/>
      <c r="CC647" s="11"/>
      <c r="CD647" s="11"/>
      <c r="CE647" s="11"/>
      <c r="CF647" s="11"/>
      <c r="CG647" s="11"/>
      <c r="CH647" s="11"/>
      <c r="CI647" s="11"/>
      <c r="CJ647" s="11"/>
      <c r="CK647" s="11"/>
      <c r="CL647" s="11"/>
      <c r="CM647" s="11"/>
      <c r="CN647" s="11"/>
      <c r="CO647" s="11"/>
      <c r="CP647" s="11"/>
      <c r="CQ647" s="11"/>
      <c r="CR647" s="11"/>
      <c r="CS647" s="11"/>
      <c r="CT647" s="11"/>
      <c r="CU647" s="11"/>
      <c r="CV647" s="11"/>
    </row>
    <row r="648" spans="7:100"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78"/>
      <c r="AL648" s="78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78"/>
      <c r="BQ648" s="78"/>
      <c r="BR648" s="11"/>
      <c r="BS648" s="11"/>
      <c r="BT648" s="11"/>
      <c r="BU648" s="11"/>
      <c r="BV648" s="11"/>
      <c r="BW648" s="11"/>
      <c r="BX648" s="11"/>
      <c r="BY648" s="11"/>
      <c r="BZ648" s="11"/>
      <c r="CA648" s="11"/>
      <c r="CB648" s="11"/>
      <c r="CC648" s="11"/>
      <c r="CD648" s="11"/>
      <c r="CE648" s="11"/>
      <c r="CF648" s="11"/>
      <c r="CG648" s="11"/>
      <c r="CH648" s="11"/>
      <c r="CI648" s="11"/>
      <c r="CJ648" s="11"/>
      <c r="CK648" s="11"/>
      <c r="CL648" s="11"/>
      <c r="CM648" s="11"/>
      <c r="CN648" s="11"/>
      <c r="CO648" s="11"/>
      <c r="CP648" s="11"/>
      <c r="CQ648" s="11"/>
      <c r="CR648" s="11"/>
      <c r="CS648" s="11"/>
      <c r="CT648" s="11"/>
      <c r="CU648" s="11"/>
      <c r="CV648" s="11"/>
    </row>
    <row r="649" spans="7:100"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78"/>
      <c r="AL649" s="78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78"/>
      <c r="BQ649" s="78"/>
      <c r="BR649" s="11"/>
      <c r="BS649" s="11"/>
      <c r="BT649" s="11"/>
      <c r="BU649" s="11"/>
      <c r="BV649" s="11"/>
      <c r="BW649" s="11"/>
      <c r="BX649" s="11"/>
      <c r="BY649" s="11"/>
      <c r="BZ649" s="11"/>
      <c r="CA649" s="11"/>
      <c r="CB649" s="11"/>
      <c r="CC649" s="11"/>
      <c r="CD649" s="11"/>
      <c r="CE649" s="11"/>
      <c r="CF649" s="11"/>
      <c r="CG649" s="11"/>
      <c r="CH649" s="11"/>
      <c r="CI649" s="11"/>
      <c r="CJ649" s="11"/>
      <c r="CK649" s="11"/>
      <c r="CL649" s="11"/>
      <c r="CM649" s="11"/>
      <c r="CN649" s="11"/>
      <c r="CO649" s="11"/>
      <c r="CP649" s="11"/>
      <c r="CQ649" s="11"/>
      <c r="CR649" s="11"/>
      <c r="CS649" s="11"/>
      <c r="CT649" s="11"/>
      <c r="CU649" s="11"/>
      <c r="CV649" s="11"/>
    </row>
    <row r="650" spans="7:100"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78"/>
      <c r="AL650" s="78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78"/>
      <c r="BQ650" s="78"/>
      <c r="BR650" s="11"/>
      <c r="BS650" s="11"/>
      <c r="BT650" s="11"/>
      <c r="BU650" s="11"/>
      <c r="BV650" s="11"/>
      <c r="BW650" s="11"/>
      <c r="BX650" s="11"/>
      <c r="BY650" s="11"/>
      <c r="BZ650" s="11"/>
      <c r="CA650" s="11"/>
      <c r="CB650" s="11"/>
      <c r="CC650" s="11"/>
      <c r="CD650" s="11"/>
      <c r="CE650" s="11"/>
      <c r="CF650" s="11"/>
      <c r="CG650" s="11"/>
      <c r="CH650" s="11"/>
      <c r="CI650" s="11"/>
      <c r="CJ650" s="11"/>
      <c r="CK650" s="11"/>
      <c r="CL650" s="11"/>
      <c r="CM650" s="11"/>
      <c r="CN650" s="11"/>
      <c r="CO650" s="11"/>
      <c r="CP650" s="11"/>
      <c r="CQ650" s="11"/>
      <c r="CR650" s="11"/>
      <c r="CS650" s="11"/>
      <c r="CT650" s="11"/>
      <c r="CU650" s="11"/>
      <c r="CV650" s="11"/>
    </row>
    <row r="651" spans="7:100"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78"/>
      <c r="AL651" s="78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78"/>
      <c r="BQ651" s="78"/>
      <c r="BR651" s="11"/>
      <c r="BS651" s="11"/>
      <c r="BT651" s="11"/>
      <c r="BU651" s="11"/>
      <c r="BV651" s="11"/>
      <c r="BW651" s="11"/>
      <c r="BX651" s="11"/>
      <c r="BY651" s="11"/>
      <c r="BZ651" s="11"/>
      <c r="CA651" s="11"/>
      <c r="CB651" s="11"/>
      <c r="CC651" s="11"/>
      <c r="CD651" s="11"/>
      <c r="CE651" s="11"/>
      <c r="CF651" s="11"/>
      <c r="CG651" s="11"/>
      <c r="CH651" s="11"/>
      <c r="CI651" s="11"/>
      <c r="CJ651" s="11"/>
      <c r="CK651" s="11"/>
      <c r="CL651" s="11"/>
      <c r="CM651" s="11"/>
      <c r="CN651" s="11"/>
      <c r="CO651" s="11"/>
      <c r="CP651" s="11"/>
      <c r="CQ651" s="11"/>
      <c r="CR651" s="11"/>
      <c r="CS651" s="11"/>
      <c r="CT651" s="11"/>
      <c r="CU651" s="11"/>
      <c r="CV651" s="11"/>
    </row>
    <row r="652" spans="7:100"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78"/>
      <c r="AL652" s="78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78"/>
      <c r="BQ652" s="78"/>
      <c r="BR652" s="11"/>
      <c r="BS652" s="11"/>
      <c r="BT652" s="11"/>
      <c r="BU652" s="11"/>
      <c r="BV652" s="11"/>
      <c r="BW652" s="11"/>
      <c r="BX652" s="11"/>
      <c r="BY652" s="11"/>
      <c r="BZ652" s="11"/>
      <c r="CA652" s="11"/>
      <c r="CB652" s="11"/>
      <c r="CC652" s="11"/>
      <c r="CD652" s="11"/>
      <c r="CE652" s="11"/>
      <c r="CF652" s="11"/>
      <c r="CG652" s="11"/>
      <c r="CH652" s="11"/>
      <c r="CI652" s="11"/>
      <c r="CJ652" s="11"/>
      <c r="CK652" s="11"/>
      <c r="CL652" s="11"/>
      <c r="CM652" s="11"/>
      <c r="CN652" s="11"/>
      <c r="CO652" s="11"/>
      <c r="CP652" s="11"/>
      <c r="CQ652" s="11"/>
      <c r="CR652" s="11"/>
      <c r="CS652" s="11"/>
      <c r="CT652" s="11"/>
      <c r="CU652" s="11"/>
      <c r="CV652" s="11"/>
    </row>
    <row r="653" spans="7:100"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78"/>
      <c r="AL653" s="78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78"/>
      <c r="BQ653" s="78"/>
      <c r="BR653" s="11"/>
      <c r="BS653" s="11"/>
      <c r="BT653" s="11"/>
      <c r="BU653" s="11"/>
      <c r="BV653" s="11"/>
      <c r="BW653" s="11"/>
      <c r="BX653" s="11"/>
      <c r="BY653" s="11"/>
      <c r="BZ653" s="11"/>
      <c r="CA653" s="11"/>
      <c r="CB653" s="11"/>
      <c r="CC653" s="11"/>
      <c r="CD653" s="11"/>
      <c r="CE653" s="11"/>
      <c r="CF653" s="11"/>
      <c r="CG653" s="11"/>
      <c r="CH653" s="11"/>
      <c r="CI653" s="11"/>
      <c r="CJ653" s="11"/>
      <c r="CK653" s="11"/>
      <c r="CL653" s="11"/>
      <c r="CM653" s="11"/>
      <c r="CN653" s="11"/>
      <c r="CO653" s="11"/>
      <c r="CP653" s="11"/>
      <c r="CQ653" s="11"/>
      <c r="CR653" s="11"/>
      <c r="CS653" s="11"/>
      <c r="CT653" s="11"/>
      <c r="CU653" s="11"/>
      <c r="CV653" s="11"/>
    </row>
    <row r="654" spans="7:100"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78"/>
      <c r="AL654" s="78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78"/>
      <c r="BQ654" s="78"/>
      <c r="BR654" s="11"/>
      <c r="BS654" s="11"/>
      <c r="BT654" s="11"/>
      <c r="BU654" s="11"/>
      <c r="BV654" s="11"/>
      <c r="BW654" s="11"/>
      <c r="BX654" s="11"/>
      <c r="BY654" s="11"/>
      <c r="BZ654" s="11"/>
      <c r="CA654" s="11"/>
      <c r="CB654" s="11"/>
      <c r="CC654" s="11"/>
      <c r="CD654" s="11"/>
      <c r="CE654" s="11"/>
      <c r="CF654" s="11"/>
      <c r="CG654" s="11"/>
      <c r="CH654" s="11"/>
      <c r="CI654" s="11"/>
      <c r="CJ654" s="11"/>
      <c r="CK654" s="11"/>
      <c r="CL654" s="11"/>
      <c r="CM654" s="11"/>
      <c r="CN654" s="11"/>
      <c r="CO654" s="11"/>
      <c r="CP654" s="11"/>
      <c r="CQ654" s="11"/>
      <c r="CR654" s="11"/>
      <c r="CS654" s="11"/>
      <c r="CT654" s="11"/>
      <c r="CU654" s="11"/>
      <c r="CV654" s="11"/>
    </row>
    <row r="655" spans="7:100"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78"/>
      <c r="AL655" s="78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78"/>
      <c r="BQ655" s="78"/>
      <c r="BR655" s="11"/>
      <c r="BS655" s="11"/>
      <c r="BT655" s="11"/>
      <c r="BU655" s="11"/>
      <c r="BV655" s="11"/>
      <c r="BW655" s="11"/>
      <c r="BX655" s="11"/>
      <c r="BY655" s="11"/>
      <c r="BZ655" s="11"/>
      <c r="CA655" s="11"/>
      <c r="CB655" s="11"/>
      <c r="CC655" s="11"/>
      <c r="CD655" s="11"/>
      <c r="CE655" s="11"/>
      <c r="CF655" s="11"/>
      <c r="CG655" s="11"/>
      <c r="CH655" s="11"/>
      <c r="CI655" s="11"/>
      <c r="CJ655" s="11"/>
      <c r="CK655" s="11"/>
      <c r="CL655" s="11"/>
      <c r="CM655" s="11"/>
      <c r="CN655" s="11"/>
      <c r="CO655" s="11"/>
      <c r="CP655" s="11"/>
      <c r="CQ655" s="11"/>
      <c r="CR655" s="11"/>
      <c r="CS655" s="11"/>
      <c r="CT655" s="11"/>
      <c r="CU655" s="11"/>
      <c r="CV655" s="11"/>
    </row>
    <row r="656" spans="7:100"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78"/>
      <c r="AL656" s="78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78"/>
      <c r="BQ656" s="78"/>
      <c r="BR656" s="11"/>
      <c r="BS656" s="11"/>
      <c r="BT656" s="11"/>
      <c r="BU656" s="11"/>
      <c r="BV656" s="11"/>
      <c r="BW656" s="11"/>
      <c r="BX656" s="11"/>
      <c r="BY656" s="11"/>
      <c r="BZ656" s="11"/>
      <c r="CA656" s="11"/>
      <c r="CB656" s="11"/>
      <c r="CC656" s="11"/>
      <c r="CD656" s="11"/>
      <c r="CE656" s="11"/>
      <c r="CF656" s="11"/>
      <c r="CG656" s="11"/>
      <c r="CH656" s="11"/>
      <c r="CI656" s="11"/>
      <c r="CJ656" s="11"/>
      <c r="CK656" s="11"/>
      <c r="CL656" s="11"/>
      <c r="CM656" s="11"/>
      <c r="CN656" s="11"/>
      <c r="CO656" s="11"/>
      <c r="CP656" s="11"/>
      <c r="CQ656" s="11"/>
      <c r="CR656" s="11"/>
      <c r="CS656" s="11"/>
      <c r="CT656" s="11"/>
      <c r="CU656" s="11"/>
      <c r="CV656" s="11"/>
    </row>
    <row r="657" spans="7:100"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78"/>
      <c r="AL657" s="78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78"/>
      <c r="BQ657" s="78"/>
      <c r="BR657" s="11"/>
      <c r="BS657" s="11"/>
      <c r="BT657" s="11"/>
      <c r="BU657" s="11"/>
      <c r="BV657" s="11"/>
      <c r="BW657" s="11"/>
      <c r="BX657" s="11"/>
      <c r="BY657" s="11"/>
      <c r="BZ657" s="11"/>
      <c r="CA657" s="11"/>
      <c r="CB657" s="11"/>
      <c r="CC657" s="11"/>
      <c r="CD657" s="11"/>
      <c r="CE657" s="11"/>
      <c r="CF657" s="11"/>
      <c r="CG657" s="11"/>
      <c r="CH657" s="11"/>
      <c r="CI657" s="11"/>
      <c r="CJ657" s="11"/>
      <c r="CK657" s="11"/>
      <c r="CL657" s="11"/>
      <c r="CM657" s="11"/>
      <c r="CN657" s="11"/>
      <c r="CO657" s="11"/>
      <c r="CP657" s="11"/>
      <c r="CQ657" s="11"/>
      <c r="CR657" s="11"/>
      <c r="CS657" s="11"/>
      <c r="CT657" s="11"/>
      <c r="CU657" s="11"/>
      <c r="CV657" s="11"/>
    </row>
    <row r="658" spans="7:100"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78"/>
      <c r="AL658" s="78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78"/>
      <c r="BQ658" s="78"/>
      <c r="BR658" s="11"/>
      <c r="BS658" s="11"/>
      <c r="BT658" s="11"/>
      <c r="BU658" s="11"/>
      <c r="BV658" s="11"/>
      <c r="BW658" s="11"/>
      <c r="BX658" s="11"/>
      <c r="BY658" s="11"/>
      <c r="BZ658" s="11"/>
      <c r="CA658" s="11"/>
      <c r="CB658" s="11"/>
      <c r="CC658" s="11"/>
      <c r="CD658" s="11"/>
      <c r="CE658" s="11"/>
      <c r="CF658" s="11"/>
      <c r="CG658" s="11"/>
      <c r="CH658" s="11"/>
      <c r="CI658" s="11"/>
      <c r="CJ658" s="11"/>
      <c r="CK658" s="11"/>
      <c r="CL658" s="11"/>
      <c r="CM658" s="11"/>
      <c r="CN658" s="11"/>
      <c r="CO658" s="11"/>
      <c r="CP658" s="11"/>
      <c r="CQ658" s="11"/>
      <c r="CR658" s="11"/>
      <c r="CS658" s="11"/>
      <c r="CT658" s="11"/>
      <c r="CU658" s="11"/>
      <c r="CV658" s="11"/>
    </row>
    <row r="659" spans="7:100"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78"/>
      <c r="AL659" s="78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78"/>
      <c r="BQ659" s="78"/>
      <c r="BR659" s="11"/>
      <c r="BS659" s="11"/>
      <c r="BT659" s="11"/>
      <c r="BU659" s="11"/>
      <c r="BV659" s="11"/>
      <c r="BW659" s="11"/>
      <c r="BX659" s="11"/>
      <c r="BY659" s="11"/>
      <c r="BZ659" s="11"/>
      <c r="CA659" s="11"/>
      <c r="CB659" s="11"/>
      <c r="CC659" s="11"/>
      <c r="CD659" s="11"/>
      <c r="CE659" s="11"/>
      <c r="CF659" s="11"/>
      <c r="CG659" s="11"/>
      <c r="CH659" s="11"/>
      <c r="CI659" s="11"/>
      <c r="CJ659" s="11"/>
      <c r="CK659" s="11"/>
      <c r="CL659" s="11"/>
      <c r="CM659" s="11"/>
      <c r="CN659" s="11"/>
      <c r="CO659" s="11"/>
      <c r="CP659" s="11"/>
      <c r="CQ659" s="11"/>
      <c r="CR659" s="11"/>
      <c r="CS659" s="11"/>
      <c r="CT659" s="11"/>
      <c r="CU659" s="11"/>
      <c r="CV659" s="11"/>
    </row>
    <row r="660" spans="7:100"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78"/>
      <c r="AL660" s="78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78"/>
      <c r="BQ660" s="78"/>
      <c r="BR660" s="11"/>
      <c r="BS660" s="11"/>
      <c r="BT660" s="11"/>
      <c r="BU660" s="11"/>
      <c r="BV660" s="11"/>
      <c r="BW660" s="11"/>
      <c r="BX660" s="11"/>
      <c r="BY660" s="11"/>
      <c r="BZ660" s="11"/>
      <c r="CA660" s="11"/>
      <c r="CB660" s="11"/>
      <c r="CC660" s="11"/>
      <c r="CD660" s="11"/>
      <c r="CE660" s="11"/>
      <c r="CF660" s="11"/>
      <c r="CG660" s="11"/>
      <c r="CH660" s="11"/>
      <c r="CI660" s="11"/>
      <c r="CJ660" s="11"/>
      <c r="CK660" s="11"/>
      <c r="CL660" s="11"/>
      <c r="CM660" s="11"/>
      <c r="CN660" s="11"/>
      <c r="CO660" s="11"/>
      <c r="CP660" s="11"/>
      <c r="CQ660" s="11"/>
      <c r="CR660" s="11"/>
      <c r="CS660" s="11"/>
      <c r="CT660" s="11"/>
      <c r="CU660" s="11"/>
      <c r="CV660" s="11"/>
    </row>
    <row r="661" spans="7:100"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78"/>
      <c r="AL661" s="78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78"/>
      <c r="BQ661" s="78"/>
      <c r="BR661" s="11"/>
      <c r="BS661" s="11"/>
      <c r="BT661" s="11"/>
      <c r="BU661" s="11"/>
      <c r="BV661" s="11"/>
      <c r="BW661" s="11"/>
      <c r="BX661" s="11"/>
      <c r="BY661" s="11"/>
      <c r="BZ661" s="11"/>
      <c r="CA661" s="11"/>
      <c r="CB661" s="11"/>
      <c r="CC661" s="11"/>
      <c r="CD661" s="11"/>
      <c r="CE661" s="11"/>
      <c r="CF661" s="11"/>
      <c r="CG661" s="11"/>
      <c r="CH661" s="11"/>
      <c r="CI661" s="11"/>
      <c r="CJ661" s="11"/>
      <c r="CK661" s="11"/>
      <c r="CL661" s="11"/>
      <c r="CM661" s="11"/>
      <c r="CN661" s="11"/>
      <c r="CO661" s="11"/>
      <c r="CP661" s="11"/>
      <c r="CQ661" s="11"/>
      <c r="CR661" s="11"/>
      <c r="CS661" s="11"/>
      <c r="CT661" s="11"/>
      <c r="CU661" s="11"/>
      <c r="CV661" s="11"/>
    </row>
    <row r="662" spans="7:100"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78"/>
      <c r="AL662" s="78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78"/>
      <c r="BQ662" s="78"/>
      <c r="BR662" s="11"/>
      <c r="BS662" s="11"/>
      <c r="BT662" s="11"/>
      <c r="BU662" s="11"/>
      <c r="BV662" s="11"/>
      <c r="BW662" s="11"/>
      <c r="BX662" s="11"/>
      <c r="BY662" s="11"/>
      <c r="BZ662" s="11"/>
      <c r="CA662" s="11"/>
      <c r="CB662" s="11"/>
      <c r="CC662" s="11"/>
      <c r="CD662" s="11"/>
      <c r="CE662" s="11"/>
      <c r="CF662" s="11"/>
      <c r="CG662" s="11"/>
      <c r="CH662" s="11"/>
      <c r="CI662" s="11"/>
      <c r="CJ662" s="11"/>
      <c r="CK662" s="11"/>
      <c r="CL662" s="11"/>
      <c r="CM662" s="11"/>
      <c r="CN662" s="11"/>
      <c r="CO662" s="11"/>
      <c r="CP662" s="11"/>
      <c r="CQ662" s="11"/>
      <c r="CR662" s="11"/>
      <c r="CS662" s="11"/>
      <c r="CT662" s="11"/>
      <c r="CU662" s="11"/>
      <c r="CV662" s="11"/>
    </row>
    <row r="663" spans="7:100"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78"/>
      <c r="AL663" s="78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78"/>
      <c r="BQ663" s="78"/>
      <c r="BR663" s="11"/>
      <c r="BS663" s="11"/>
      <c r="BT663" s="11"/>
      <c r="BU663" s="11"/>
      <c r="BV663" s="11"/>
      <c r="BW663" s="11"/>
      <c r="BX663" s="11"/>
      <c r="BY663" s="11"/>
      <c r="BZ663" s="11"/>
      <c r="CA663" s="11"/>
      <c r="CB663" s="11"/>
      <c r="CC663" s="11"/>
      <c r="CD663" s="11"/>
      <c r="CE663" s="11"/>
      <c r="CF663" s="11"/>
      <c r="CG663" s="11"/>
      <c r="CH663" s="11"/>
      <c r="CI663" s="11"/>
      <c r="CJ663" s="11"/>
      <c r="CK663" s="11"/>
      <c r="CL663" s="11"/>
      <c r="CM663" s="11"/>
      <c r="CN663" s="11"/>
      <c r="CO663" s="11"/>
      <c r="CP663" s="11"/>
      <c r="CQ663" s="11"/>
      <c r="CR663" s="11"/>
      <c r="CS663" s="11"/>
      <c r="CT663" s="11"/>
      <c r="CU663" s="11"/>
      <c r="CV663" s="11"/>
    </row>
    <row r="664" spans="7:100"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78"/>
      <c r="AL664" s="78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78"/>
      <c r="BQ664" s="78"/>
      <c r="BR664" s="11"/>
      <c r="BS664" s="11"/>
      <c r="BT664" s="11"/>
      <c r="BU664" s="11"/>
      <c r="BV664" s="11"/>
      <c r="BW664" s="11"/>
      <c r="BX664" s="11"/>
      <c r="BY664" s="11"/>
      <c r="BZ664" s="11"/>
      <c r="CA664" s="11"/>
      <c r="CB664" s="11"/>
      <c r="CC664" s="11"/>
      <c r="CD664" s="11"/>
      <c r="CE664" s="11"/>
      <c r="CF664" s="11"/>
      <c r="CG664" s="11"/>
      <c r="CH664" s="11"/>
      <c r="CI664" s="11"/>
      <c r="CJ664" s="11"/>
      <c r="CK664" s="11"/>
      <c r="CL664" s="11"/>
      <c r="CM664" s="11"/>
      <c r="CN664" s="11"/>
      <c r="CO664" s="11"/>
      <c r="CP664" s="11"/>
      <c r="CQ664" s="11"/>
      <c r="CR664" s="11"/>
      <c r="CS664" s="11"/>
      <c r="CT664" s="11"/>
      <c r="CU664" s="11"/>
      <c r="CV664" s="11"/>
    </row>
    <row r="665" spans="7:100"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78"/>
      <c r="AL665" s="78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78"/>
      <c r="BQ665" s="78"/>
      <c r="BR665" s="11"/>
      <c r="BS665" s="11"/>
      <c r="BT665" s="11"/>
      <c r="BU665" s="11"/>
      <c r="BV665" s="11"/>
      <c r="BW665" s="11"/>
      <c r="BX665" s="11"/>
      <c r="BY665" s="11"/>
      <c r="BZ665" s="11"/>
      <c r="CA665" s="11"/>
      <c r="CB665" s="11"/>
      <c r="CC665" s="11"/>
      <c r="CD665" s="11"/>
      <c r="CE665" s="11"/>
      <c r="CF665" s="11"/>
      <c r="CG665" s="11"/>
      <c r="CH665" s="11"/>
      <c r="CI665" s="11"/>
      <c r="CJ665" s="11"/>
      <c r="CK665" s="11"/>
      <c r="CL665" s="11"/>
      <c r="CM665" s="11"/>
      <c r="CN665" s="11"/>
      <c r="CO665" s="11"/>
      <c r="CP665" s="11"/>
      <c r="CQ665" s="11"/>
      <c r="CR665" s="11"/>
      <c r="CS665" s="11"/>
      <c r="CT665" s="11"/>
      <c r="CU665" s="11"/>
      <c r="CV665" s="11"/>
    </row>
    <row r="666" spans="7:100"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78"/>
      <c r="AL666" s="78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78"/>
      <c r="BQ666" s="78"/>
      <c r="BR666" s="11"/>
      <c r="BS666" s="11"/>
      <c r="BT666" s="11"/>
      <c r="BU666" s="11"/>
      <c r="BV666" s="11"/>
      <c r="BW666" s="11"/>
      <c r="BX666" s="11"/>
      <c r="BY666" s="11"/>
      <c r="BZ666" s="11"/>
      <c r="CA666" s="11"/>
      <c r="CB666" s="11"/>
      <c r="CC666" s="11"/>
      <c r="CD666" s="11"/>
      <c r="CE666" s="11"/>
      <c r="CF666" s="11"/>
      <c r="CG666" s="11"/>
      <c r="CH666" s="11"/>
      <c r="CI666" s="11"/>
      <c r="CJ666" s="11"/>
      <c r="CK666" s="11"/>
      <c r="CL666" s="11"/>
      <c r="CM666" s="11"/>
      <c r="CN666" s="11"/>
      <c r="CO666" s="11"/>
      <c r="CP666" s="11"/>
      <c r="CQ666" s="11"/>
      <c r="CR666" s="11"/>
      <c r="CS666" s="11"/>
      <c r="CT666" s="11"/>
      <c r="CU666" s="11"/>
      <c r="CV666" s="11"/>
    </row>
    <row r="667" spans="7:100"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78"/>
      <c r="AL667" s="78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78"/>
      <c r="BQ667" s="78"/>
      <c r="BR667" s="11"/>
      <c r="BS667" s="11"/>
      <c r="BT667" s="11"/>
      <c r="BU667" s="11"/>
      <c r="BV667" s="11"/>
      <c r="BW667" s="11"/>
      <c r="BX667" s="11"/>
      <c r="BY667" s="11"/>
      <c r="BZ667" s="11"/>
      <c r="CA667" s="11"/>
      <c r="CB667" s="11"/>
      <c r="CC667" s="11"/>
      <c r="CD667" s="11"/>
      <c r="CE667" s="11"/>
      <c r="CF667" s="11"/>
      <c r="CG667" s="11"/>
      <c r="CH667" s="11"/>
      <c r="CI667" s="11"/>
      <c r="CJ667" s="11"/>
      <c r="CK667" s="11"/>
      <c r="CL667" s="11"/>
      <c r="CM667" s="11"/>
      <c r="CN667" s="11"/>
      <c r="CO667" s="11"/>
      <c r="CP667" s="11"/>
      <c r="CQ667" s="11"/>
      <c r="CR667" s="11"/>
      <c r="CS667" s="11"/>
      <c r="CT667" s="11"/>
      <c r="CU667" s="11"/>
      <c r="CV667" s="11"/>
    </row>
    <row r="668" spans="7:100"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78"/>
      <c r="AL668" s="78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78"/>
      <c r="BQ668" s="78"/>
      <c r="BR668" s="11"/>
      <c r="BS668" s="11"/>
      <c r="BT668" s="11"/>
      <c r="BU668" s="11"/>
      <c r="BV668" s="11"/>
      <c r="BW668" s="11"/>
      <c r="BX668" s="11"/>
      <c r="BY668" s="11"/>
      <c r="BZ668" s="11"/>
      <c r="CA668" s="11"/>
      <c r="CB668" s="11"/>
      <c r="CC668" s="11"/>
      <c r="CD668" s="11"/>
      <c r="CE668" s="11"/>
      <c r="CF668" s="11"/>
      <c r="CG668" s="11"/>
      <c r="CH668" s="11"/>
      <c r="CI668" s="11"/>
      <c r="CJ668" s="11"/>
      <c r="CK668" s="11"/>
      <c r="CL668" s="11"/>
      <c r="CM668" s="11"/>
      <c r="CN668" s="11"/>
      <c r="CO668" s="11"/>
      <c r="CP668" s="11"/>
      <c r="CQ668" s="11"/>
      <c r="CR668" s="11"/>
      <c r="CS668" s="11"/>
      <c r="CT668" s="11"/>
      <c r="CU668" s="11"/>
      <c r="CV668" s="11"/>
    </row>
    <row r="669" spans="7:100"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78"/>
      <c r="AL669" s="78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78"/>
      <c r="BQ669" s="78"/>
      <c r="BR669" s="11"/>
      <c r="BS669" s="11"/>
      <c r="BT669" s="11"/>
      <c r="BU669" s="11"/>
      <c r="BV669" s="11"/>
      <c r="BW669" s="11"/>
      <c r="BX669" s="11"/>
      <c r="BY669" s="11"/>
      <c r="BZ669" s="11"/>
      <c r="CA669" s="11"/>
      <c r="CB669" s="11"/>
      <c r="CC669" s="11"/>
      <c r="CD669" s="11"/>
      <c r="CE669" s="11"/>
      <c r="CF669" s="11"/>
      <c r="CG669" s="11"/>
      <c r="CH669" s="11"/>
      <c r="CI669" s="11"/>
      <c r="CJ669" s="11"/>
      <c r="CK669" s="11"/>
      <c r="CL669" s="11"/>
      <c r="CM669" s="11"/>
      <c r="CN669" s="11"/>
      <c r="CO669" s="11"/>
      <c r="CP669" s="11"/>
      <c r="CQ669" s="11"/>
      <c r="CR669" s="11"/>
      <c r="CS669" s="11"/>
      <c r="CT669" s="11"/>
      <c r="CU669" s="11"/>
      <c r="CV669" s="11"/>
    </row>
    <row r="670" spans="7:100"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78"/>
      <c r="AL670" s="78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78"/>
      <c r="BQ670" s="78"/>
      <c r="BR670" s="11"/>
      <c r="BS670" s="11"/>
      <c r="BT670" s="11"/>
      <c r="BU670" s="11"/>
      <c r="BV670" s="11"/>
      <c r="BW670" s="11"/>
      <c r="BX670" s="11"/>
      <c r="BY670" s="11"/>
      <c r="BZ670" s="11"/>
      <c r="CA670" s="11"/>
      <c r="CB670" s="11"/>
      <c r="CC670" s="11"/>
      <c r="CD670" s="11"/>
      <c r="CE670" s="11"/>
      <c r="CF670" s="11"/>
      <c r="CG670" s="11"/>
      <c r="CH670" s="11"/>
      <c r="CI670" s="11"/>
      <c r="CJ670" s="11"/>
      <c r="CK670" s="11"/>
      <c r="CL670" s="11"/>
      <c r="CM670" s="11"/>
      <c r="CN670" s="11"/>
      <c r="CO670" s="11"/>
      <c r="CP670" s="11"/>
      <c r="CQ670" s="11"/>
      <c r="CR670" s="11"/>
      <c r="CS670" s="11"/>
      <c r="CT670" s="11"/>
      <c r="CU670" s="11"/>
      <c r="CV670" s="11"/>
    </row>
    <row r="671" spans="7:100"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78"/>
      <c r="AL671" s="78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78"/>
      <c r="BQ671" s="78"/>
      <c r="BR671" s="11"/>
      <c r="BS671" s="11"/>
      <c r="BT671" s="11"/>
      <c r="BU671" s="11"/>
      <c r="BV671" s="11"/>
      <c r="BW671" s="11"/>
      <c r="BX671" s="11"/>
      <c r="BY671" s="11"/>
      <c r="BZ671" s="11"/>
      <c r="CA671" s="11"/>
      <c r="CB671" s="11"/>
      <c r="CC671" s="11"/>
      <c r="CD671" s="11"/>
      <c r="CE671" s="11"/>
      <c r="CF671" s="11"/>
      <c r="CG671" s="11"/>
      <c r="CH671" s="11"/>
      <c r="CI671" s="11"/>
      <c r="CJ671" s="11"/>
      <c r="CK671" s="11"/>
      <c r="CL671" s="11"/>
      <c r="CM671" s="11"/>
      <c r="CN671" s="11"/>
      <c r="CO671" s="11"/>
      <c r="CP671" s="11"/>
      <c r="CQ671" s="11"/>
      <c r="CR671" s="11"/>
      <c r="CS671" s="11"/>
      <c r="CT671" s="11"/>
      <c r="CU671" s="11"/>
      <c r="CV671" s="11"/>
    </row>
    <row r="672" spans="7:100"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78"/>
      <c r="AL672" s="78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78"/>
      <c r="BQ672" s="78"/>
      <c r="BR672" s="11"/>
      <c r="BS672" s="11"/>
      <c r="BT672" s="11"/>
      <c r="BU672" s="11"/>
      <c r="BV672" s="11"/>
      <c r="BW672" s="11"/>
      <c r="BX672" s="11"/>
      <c r="BY672" s="11"/>
      <c r="BZ672" s="11"/>
      <c r="CA672" s="11"/>
      <c r="CB672" s="11"/>
      <c r="CC672" s="11"/>
      <c r="CD672" s="11"/>
      <c r="CE672" s="11"/>
      <c r="CF672" s="11"/>
      <c r="CG672" s="11"/>
      <c r="CH672" s="11"/>
      <c r="CI672" s="11"/>
      <c r="CJ672" s="11"/>
      <c r="CK672" s="11"/>
      <c r="CL672" s="11"/>
      <c r="CM672" s="11"/>
      <c r="CN672" s="11"/>
      <c r="CO672" s="11"/>
      <c r="CP672" s="11"/>
      <c r="CQ672" s="11"/>
      <c r="CR672" s="11"/>
      <c r="CS672" s="11"/>
      <c r="CT672" s="11"/>
      <c r="CU672" s="11"/>
      <c r="CV672" s="11"/>
    </row>
    <row r="673" spans="7:100"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78"/>
      <c r="AL673" s="78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78"/>
      <c r="BQ673" s="78"/>
      <c r="BR673" s="11"/>
      <c r="BS673" s="11"/>
      <c r="BT673" s="11"/>
      <c r="BU673" s="11"/>
      <c r="BV673" s="11"/>
      <c r="BW673" s="11"/>
      <c r="BX673" s="11"/>
      <c r="BY673" s="11"/>
      <c r="BZ673" s="11"/>
      <c r="CA673" s="11"/>
      <c r="CB673" s="11"/>
      <c r="CC673" s="11"/>
      <c r="CD673" s="11"/>
      <c r="CE673" s="11"/>
      <c r="CF673" s="11"/>
      <c r="CG673" s="11"/>
      <c r="CH673" s="11"/>
      <c r="CI673" s="11"/>
      <c r="CJ673" s="11"/>
      <c r="CK673" s="11"/>
      <c r="CL673" s="11"/>
      <c r="CM673" s="11"/>
      <c r="CN673" s="11"/>
      <c r="CO673" s="11"/>
      <c r="CP673" s="11"/>
      <c r="CQ673" s="11"/>
      <c r="CR673" s="11"/>
      <c r="CS673" s="11"/>
      <c r="CT673" s="11"/>
      <c r="CU673" s="11"/>
      <c r="CV673" s="11"/>
    </row>
    <row r="674" spans="7:100"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78"/>
      <c r="AL674" s="78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78"/>
      <c r="BQ674" s="78"/>
      <c r="BR674" s="11"/>
      <c r="BS674" s="11"/>
      <c r="BT674" s="11"/>
      <c r="BU674" s="11"/>
      <c r="BV674" s="11"/>
      <c r="BW674" s="11"/>
      <c r="BX674" s="11"/>
      <c r="BY674" s="11"/>
      <c r="BZ674" s="11"/>
      <c r="CA674" s="11"/>
      <c r="CB674" s="11"/>
      <c r="CC674" s="11"/>
      <c r="CD674" s="11"/>
      <c r="CE674" s="11"/>
      <c r="CF674" s="11"/>
      <c r="CG674" s="11"/>
      <c r="CH674" s="11"/>
      <c r="CI674" s="11"/>
      <c r="CJ674" s="11"/>
      <c r="CK674" s="11"/>
      <c r="CL674" s="11"/>
      <c r="CM674" s="11"/>
      <c r="CN674" s="11"/>
      <c r="CO674" s="11"/>
      <c r="CP674" s="11"/>
      <c r="CQ674" s="11"/>
      <c r="CR674" s="11"/>
      <c r="CS674" s="11"/>
      <c r="CT674" s="11"/>
      <c r="CU674" s="11"/>
      <c r="CV674" s="11"/>
    </row>
    <row r="675" spans="7:100"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78"/>
      <c r="AL675" s="78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78"/>
      <c r="BQ675" s="78"/>
      <c r="BR675" s="11"/>
      <c r="BS675" s="11"/>
      <c r="BT675" s="11"/>
      <c r="BU675" s="11"/>
      <c r="BV675" s="11"/>
      <c r="BW675" s="11"/>
      <c r="BX675" s="11"/>
      <c r="BY675" s="11"/>
      <c r="BZ675" s="11"/>
      <c r="CA675" s="11"/>
      <c r="CB675" s="11"/>
      <c r="CC675" s="11"/>
      <c r="CD675" s="11"/>
      <c r="CE675" s="11"/>
      <c r="CF675" s="11"/>
      <c r="CG675" s="11"/>
      <c r="CH675" s="11"/>
      <c r="CI675" s="11"/>
      <c r="CJ675" s="11"/>
      <c r="CK675" s="11"/>
      <c r="CL675" s="11"/>
      <c r="CM675" s="11"/>
      <c r="CN675" s="11"/>
      <c r="CO675" s="11"/>
      <c r="CP675" s="11"/>
      <c r="CQ675" s="11"/>
      <c r="CR675" s="11"/>
      <c r="CS675" s="11"/>
      <c r="CT675" s="11"/>
      <c r="CU675" s="11"/>
      <c r="CV675" s="11"/>
    </row>
    <row r="676" spans="7:100"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78"/>
      <c r="AL676" s="78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78"/>
      <c r="BQ676" s="78"/>
      <c r="BR676" s="11"/>
      <c r="BS676" s="11"/>
      <c r="BT676" s="11"/>
      <c r="BU676" s="11"/>
      <c r="BV676" s="11"/>
      <c r="BW676" s="11"/>
      <c r="BX676" s="11"/>
      <c r="BY676" s="11"/>
      <c r="BZ676" s="11"/>
      <c r="CA676" s="11"/>
      <c r="CB676" s="11"/>
      <c r="CC676" s="11"/>
      <c r="CD676" s="11"/>
      <c r="CE676" s="11"/>
      <c r="CF676" s="11"/>
      <c r="CG676" s="11"/>
      <c r="CH676" s="11"/>
      <c r="CI676" s="11"/>
      <c r="CJ676" s="11"/>
      <c r="CK676" s="11"/>
      <c r="CL676" s="11"/>
      <c r="CM676" s="11"/>
      <c r="CN676" s="11"/>
      <c r="CO676" s="11"/>
      <c r="CP676" s="11"/>
      <c r="CQ676" s="11"/>
      <c r="CR676" s="11"/>
      <c r="CS676" s="11"/>
      <c r="CT676" s="11"/>
      <c r="CU676" s="11"/>
      <c r="CV676" s="11"/>
    </row>
    <row r="677" spans="7:100"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78"/>
      <c r="AL677" s="78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78"/>
      <c r="BQ677" s="78"/>
      <c r="BR677" s="11"/>
      <c r="BS677" s="11"/>
      <c r="BT677" s="11"/>
      <c r="BU677" s="11"/>
      <c r="BV677" s="11"/>
      <c r="BW677" s="11"/>
      <c r="BX677" s="11"/>
      <c r="BY677" s="11"/>
      <c r="BZ677" s="11"/>
      <c r="CA677" s="11"/>
      <c r="CB677" s="11"/>
      <c r="CC677" s="11"/>
      <c r="CD677" s="11"/>
      <c r="CE677" s="11"/>
      <c r="CF677" s="11"/>
      <c r="CG677" s="11"/>
      <c r="CH677" s="11"/>
      <c r="CI677" s="11"/>
      <c r="CJ677" s="11"/>
      <c r="CK677" s="11"/>
      <c r="CL677" s="11"/>
      <c r="CM677" s="11"/>
      <c r="CN677" s="11"/>
      <c r="CO677" s="11"/>
      <c r="CP677" s="11"/>
      <c r="CQ677" s="11"/>
      <c r="CR677" s="11"/>
      <c r="CS677" s="11"/>
      <c r="CT677" s="11"/>
      <c r="CU677" s="11"/>
      <c r="CV677" s="11"/>
    </row>
    <row r="678" spans="7:100"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78"/>
      <c r="AL678" s="78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78"/>
      <c r="BQ678" s="78"/>
      <c r="BR678" s="11"/>
      <c r="BS678" s="11"/>
      <c r="BT678" s="11"/>
      <c r="BU678" s="11"/>
      <c r="BV678" s="11"/>
      <c r="BW678" s="11"/>
      <c r="BX678" s="11"/>
      <c r="BY678" s="11"/>
      <c r="BZ678" s="11"/>
      <c r="CA678" s="11"/>
      <c r="CB678" s="11"/>
      <c r="CC678" s="11"/>
      <c r="CD678" s="11"/>
      <c r="CE678" s="11"/>
      <c r="CF678" s="11"/>
      <c r="CG678" s="11"/>
      <c r="CH678" s="11"/>
      <c r="CI678" s="11"/>
      <c r="CJ678" s="11"/>
      <c r="CK678" s="11"/>
      <c r="CL678" s="11"/>
      <c r="CM678" s="11"/>
      <c r="CN678" s="11"/>
      <c r="CO678" s="11"/>
      <c r="CP678" s="11"/>
      <c r="CQ678" s="11"/>
      <c r="CR678" s="11"/>
      <c r="CS678" s="11"/>
      <c r="CT678" s="11"/>
      <c r="CU678" s="11"/>
      <c r="CV678" s="11"/>
    </row>
    <row r="679" spans="7:100"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78"/>
      <c r="AL679" s="78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78"/>
      <c r="BQ679" s="78"/>
      <c r="BR679" s="11"/>
      <c r="BS679" s="11"/>
      <c r="BT679" s="11"/>
      <c r="BU679" s="11"/>
      <c r="BV679" s="11"/>
      <c r="BW679" s="11"/>
      <c r="BX679" s="11"/>
      <c r="BY679" s="11"/>
      <c r="BZ679" s="11"/>
      <c r="CA679" s="11"/>
      <c r="CB679" s="11"/>
      <c r="CC679" s="11"/>
      <c r="CD679" s="11"/>
      <c r="CE679" s="11"/>
      <c r="CF679" s="11"/>
      <c r="CG679" s="11"/>
      <c r="CH679" s="11"/>
      <c r="CI679" s="11"/>
      <c r="CJ679" s="11"/>
      <c r="CK679" s="11"/>
      <c r="CL679" s="11"/>
      <c r="CM679" s="11"/>
      <c r="CN679" s="11"/>
      <c r="CO679" s="11"/>
      <c r="CP679" s="11"/>
      <c r="CQ679" s="11"/>
      <c r="CR679" s="11"/>
      <c r="CS679" s="11"/>
      <c r="CT679" s="11"/>
      <c r="CU679" s="11"/>
      <c r="CV679" s="11"/>
    </row>
    <row r="680" spans="7:100"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78"/>
      <c r="AL680" s="78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78"/>
      <c r="BQ680" s="78"/>
      <c r="BR680" s="11"/>
      <c r="BS680" s="11"/>
      <c r="BT680" s="11"/>
      <c r="BU680" s="11"/>
      <c r="BV680" s="11"/>
      <c r="BW680" s="11"/>
      <c r="BX680" s="11"/>
      <c r="BY680" s="11"/>
      <c r="BZ680" s="11"/>
      <c r="CA680" s="11"/>
      <c r="CB680" s="11"/>
      <c r="CC680" s="11"/>
      <c r="CD680" s="11"/>
      <c r="CE680" s="11"/>
      <c r="CF680" s="11"/>
      <c r="CG680" s="11"/>
      <c r="CH680" s="11"/>
      <c r="CI680" s="11"/>
      <c r="CJ680" s="11"/>
      <c r="CK680" s="11"/>
      <c r="CL680" s="11"/>
      <c r="CM680" s="11"/>
      <c r="CN680" s="11"/>
      <c r="CO680" s="11"/>
      <c r="CP680" s="11"/>
      <c r="CQ680" s="11"/>
      <c r="CR680" s="11"/>
      <c r="CS680" s="11"/>
      <c r="CT680" s="11"/>
      <c r="CU680" s="11"/>
      <c r="CV680" s="11"/>
    </row>
    <row r="681" spans="7:100"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78"/>
      <c r="AL681" s="78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78"/>
      <c r="BQ681" s="78"/>
      <c r="BR681" s="11"/>
      <c r="BS681" s="11"/>
      <c r="BT681" s="11"/>
      <c r="BU681" s="11"/>
      <c r="BV681" s="11"/>
      <c r="BW681" s="11"/>
      <c r="BX681" s="11"/>
      <c r="BY681" s="11"/>
      <c r="BZ681" s="11"/>
      <c r="CA681" s="11"/>
      <c r="CB681" s="11"/>
      <c r="CC681" s="11"/>
      <c r="CD681" s="11"/>
      <c r="CE681" s="11"/>
      <c r="CF681" s="11"/>
      <c r="CG681" s="11"/>
      <c r="CH681" s="11"/>
      <c r="CI681" s="11"/>
      <c r="CJ681" s="11"/>
      <c r="CK681" s="11"/>
      <c r="CL681" s="11"/>
      <c r="CM681" s="11"/>
      <c r="CN681" s="11"/>
      <c r="CO681" s="11"/>
      <c r="CP681" s="11"/>
      <c r="CQ681" s="11"/>
      <c r="CR681" s="11"/>
      <c r="CS681" s="11"/>
      <c r="CT681" s="11"/>
      <c r="CU681" s="11"/>
      <c r="CV681" s="11"/>
    </row>
    <row r="682" spans="7:100"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78"/>
      <c r="AL682" s="78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78"/>
      <c r="BQ682" s="78"/>
      <c r="BR682" s="11"/>
      <c r="BS682" s="11"/>
      <c r="BT682" s="11"/>
      <c r="BU682" s="11"/>
      <c r="BV682" s="11"/>
      <c r="BW682" s="11"/>
      <c r="BX682" s="11"/>
      <c r="BY682" s="11"/>
      <c r="BZ682" s="11"/>
      <c r="CA682" s="11"/>
      <c r="CB682" s="11"/>
      <c r="CC682" s="11"/>
      <c r="CD682" s="11"/>
      <c r="CE682" s="11"/>
      <c r="CF682" s="11"/>
      <c r="CG682" s="11"/>
      <c r="CH682" s="11"/>
      <c r="CI682" s="11"/>
      <c r="CJ682" s="11"/>
      <c r="CK682" s="11"/>
      <c r="CL682" s="11"/>
      <c r="CM682" s="11"/>
      <c r="CN682" s="11"/>
      <c r="CO682" s="11"/>
      <c r="CP682" s="11"/>
      <c r="CQ682" s="11"/>
      <c r="CR682" s="11"/>
      <c r="CS682" s="11"/>
      <c r="CT682" s="11"/>
      <c r="CU682" s="11"/>
      <c r="CV682" s="11"/>
    </row>
    <row r="683" spans="7:100"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78"/>
      <c r="AL683" s="78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78"/>
      <c r="BQ683" s="78"/>
      <c r="BR683" s="11"/>
      <c r="BS683" s="11"/>
      <c r="BT683" s="11"/>
      <c r="BU683" s="11"/>
      <c r="BV683" s="11"/>
      <c r="BW683" s="11"/>
      <c r="BX683" s="11"/>
      <c r="BY683" s="11"/>
      <c r="BZ683" s="11"/>
      <c r="CA683" s="11"/>
      <c r="CB683" s="11"/>
      <c r="CC683" s="11"/>
      <c r="CD683" s="11"/>
      <c r="CE683" s="11"/>
      <c r="CF683" s="11"/>
      <c r="CG683" s="11"/>
      <c r="CH683" s="11"/>
      <c r="CI683" s="11"/>
      <c r="CJ683" s="11"/>
      <c r="CK683" s="11"/>
      <c r="CL683" s="11"/>
      <c r="CM683" s="11"/>
      <c r="CN683" s="11"/>
      <c r="CO683" s="11"/>
      <c r="CP683" s="11"/>
      <c r="CQ683" s="11"/>
      <c r="CR683" s="11"/>
      <c r="CS683" s="11"/>
      <c r="CT683" s="11"/>
      <c r="CU683" s="11"/>
      <c r="CV683" s="11"/>
    </row>
    <row r="684" spans="7:100"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78"/>
      <c r="AL684" s="78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78"/>
      <c r="BQ684" s="78"/>
      <c r="BR684" s="11"/>
      <c r="BS684" s="11"/>
      <c r="BT684" s="11"/>
      <c r="BU684" s="11"/>
      <c r="BV684" s="11"/>
      <c r="BW684" s="11"/>
      <c r="BX684" s="11"/>
      <c r="BY684" s="11"/>
      <c r="BZ684" s="11"/>
      <c r="CA684" s="11"/>
      <c r="CB684" s="11"/>
      <c r="CC684" s="11"/>
      <c r="CD684" s="11"/>
      <c r="CE684" s="11"/>
      <c r="CF684" s="11"/>
      <c r="CG684" s="11"/>
      <c r="CH684" s="11"/>
      <c r="CI684" s="11"/>
      <c r="CJ684" s="11"/>
      <c r="CK684" s="11"/>
      <c r="CL684" s="11"/>
      <c r="CM684" s="11"/>
      <c r="CN684" s="11"/>
      <c r="CO684" s="11"/>
      <c r="CP684" s="11"/>
      <c r="CQ684" s="11"/>
      <c r="CR684" s="11"/>
      <c r="CS684" s="11"/>
      <c r="CT684" s="11"/>
      <c r="CU684" s="11"/>
      <c r="CV684" s="11"/>
    </row>
    <row r="685" spans="7:100"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78"/>
      <c r="AL685" s="78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78"/>
      <c r="BQ685" s="78"/>
      <c r="BR685" s="11"/>
      <c r="BS685" s="11"/>
      <c r="BT685" s="11"/>
      <c r="BU685" s="11"/>
      <c r="BV685" s="11"/>
      <c r="BW685" s="11"/>
      <c r="BX685" s="11"/>
      <c r="BY685" s="11"/>
      <c r="BZ685" s="11"/>
      <c r="CA685" s="11"/>
      <c r="CB685" s="11"/>
      <c r="CC685" s="11"/>
      <c r="CD685" s="11"/>
      <c r="CE685" s="11"/>
      <c r="CF685" s="11"/>
      <c r="CG685" s="11"/>
      <c r="CH685" s="11"/>
      <c r="CI685" s="11"/>
      <c r="CJ685" s="11"/>
      <c r="CK685" s="11"/>
      <c r="CL685" s="11"/>
      <c r="CM685" s="11"/>
      <c r="CN685" s="11"/>
      <c r="CO685" s="11"/>
      <c r="CP685" s="11"/>
      <c r="CQ685" s="11"/>
      <c r="CR685" s="11"/>
      <c r="CS685" s="11"/>
      <c r="CT685" s="11"/>
      <c r="CU685" s="11"/>
      <c r="CV685" s="11"/>
    </row>
    <row r="686" spans="7:100"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78"/>
      <c r="AL686" s="78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78"/>
      <c r="BQ686" s="78"/>
      <c r="BR686" s="11"/>
      <c r="BS686" s="11"/>
      <c r="BT686" s="11"/>
      <c r="BU686" s="11"/>
      <c r="BV686" s="11"/>
      <c r="BW686" s="11"/>
      <c r="BX686" s="11"/>
      <c r="BY686" s="11"/>
      <c r="BZ686" s="11"/>
      <c r="CA686" s="11"/>
      <c r="CB686" s="11"/>
      <c r="CC686" s="11"/>
      <c r="CD686" s="11"/>
      <c r="CE686" s="11"/>
      <c r="CF686" s="11"/>
      <c r="CG686" s="11"/>
      <c r="CH686" s="11"/>
      <c r="CI686" s="11"/>
      <c r="CJ686" s="11"/>
      <c r="CK686" s="11"/>
      <c r="CL686" s="11"/>
      <c r="CM686" s="11"/>
      <c r="CN686" s="11"/>
      <c r="CO686" s="11"/>
      <c r="CP686" s="11"/>
      <c r="CQ686" s="11"/>
      <c r="CR686" s="11"/>
      <c r="CS686" s="11"/>
      <c r="CT686" s="11"/>
      <c r="CU686" s="11"/>
      <c r="CV686" s="11"/>
    </row>
    <row r="687" spans="7:100"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78"/>
      <c r="AL687" s="78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78"/>
      <c r="BQ687" s="78"/>
      <c r="BR687" s="11"/>
      <c r="BS687" s="11"/>
      <c r="BT687" s="11"/>
      <c r="BU687" s="11"/>
      <c r="BV687" s="11"/>
      <c r="BW687" s="11"/>
      <c r="BX687" s="11"/>
      <c r="BY687" s="11"/>
      <c r="BZ687" s="11"/>
      <c r="CA687" s="11"/>
      <c r="CB687" s="11"/>
      <c r="CC687" s="11"/>
      <c r="CD687" s="11"/>
      <c r="CE687" s="11"/>
      <c r="CF687" s="11"/>
      <c r="CG687" s="11"/>
      <c r="CH687" s="11"/>
      <c r="CI687" s="11"/>
      <c r="CJ687" s="11"/>
      <c r="CK687" s="11"/>
      <c r="CL687" s="11"/>
      <c r="CM687" s="11"/>
      <c r="CN687" s="11"/>
      <c r="CO687" s="11"/>
      <c r="CP687" s="11"/>
      <c r="CQ687" s="11"/>
      <c r="CR687" s="11"/>
      <c r="CS687" s="11"/>
      <c r="CT687" s="11"/>
      <c r="CU687" s="11"/>
      <c r="CV687" s="11"/>
    </row>
    <row r="688" spans="7:100"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78"/>
      <c r="AL688" s="78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78"/>
      <c r="BQ688" s="78"/>
      <c r="BR688" s="11"/>
      <c r="BS688" s="11"/>
      <c r="BT688" s="11"/>
      <c r="BU688" s="11"/>
      <c r="BV688" s="11"/>
      <c r="BW688" s="11"/>
      <c r="BX688" s="11"/>
      <c r="BY688" s="11"/>
      <c r="BZ688" s="11"/>
      <c r="CA688" s="11"/>
      <c r="CB688" s="11"/>
      <c r="CC688" s="11"/>
      <c r="CD688" s="11"/>
      <c r="CE688" s="11"/>
      <c r="CF688" s="11"/>
      <c r="CG688" s="11"/>
      <c r="CH688" s="11"/>
      <c r="CI688" s="11"/>
      <c r="CJ688" s="11"/>
      <c r="CK688" s="11"/>
      <c r="CL688" s="11"/>
      <c r="CM688" s="11"/>
      <c r="CN688" s="11"/>
      <c r="CO688" s="11"/>
      <c r="CP688" s="11"/>
      <c r="CQ688" s="11"/>
      <c r="CR688" s="11"/>
      <c r="CS688" s="11"/>
      <c r="CT688" s="11"/>
      <c r="CU688" s="11"/>
      <c r="CV688" s="11"/>
    </row>
    <row r="689" spans="7:100"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78"/>
      <c r="AL689" s="78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78"/>
      <c r="BQ689" s="78"/>
      <c r="BR689" s="11"/>
      <c r="BS689" s="11"/>
      <c r="BT689" s="11"/>
      <c r="BU689" s="11"/>
      <c r="BV689" s="11"/>
      <c r="BW689" s="11"/>
      <c r="BX689" s="11"/>
      <c r="BY689" s="11"/>
      <c r="BZ689" s="11"/>
      <c r="CA689" s="11"/>
      <c r="CB689" s="11"/>
      <c r="CC689" s="11"/>
      <c r="CD689" s="11"/>
      <c r="CE689" s="11"/>
      <c r="CF689" s="11"/>
      <c r="CG689" s="11"/>
      <c r="CH689" s="11"/>
      <c r="CI689" s="11"/>
      <c r="CJ689" s="11"/>
      <c r="CK689" s="11"/>
      <c r="CL689" s="11"/>
      <c r="CM689" s="11"/>
      <c r="CN689" s="11"/>
      <c r="CO689" s="11"/>
      <c r="CP689" s="11"/>
      <c r="CQ689" s="11"/>
      <c r="CR689" s="11"/>
      <c r="CS689" s="11"/>
      <c r="CT689" s="11"/>
      <c r="CU689" s="11"/>
      <c r="CV689" s="11"/>
    </row>
    <row r="690" spans="7:100"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78"/>
      <c r="AL690" s="78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78"/>
      <c r="BQ690" s="78"/>
      <c r="BR690" s="11"/>
      <c r="BS690" s="11"/>
      <c r="BT690" s="11"/>
      <c r="BU690" s="11"/>
      <c r="BV690" s="11"/>
      <c r="BW690" s="11"/>
      <c r="BX690" s="11"/>
      <c r="BY690" s="11"/>
      <c r="BZ690" s="11"/>
      <c r="CA690" s="11"/>
      <c r="CB690" s="11"/>
      <c r="CC690" s="11"/>
      <c r="CD690" s="11"/>
      <c r="CE690" s="11"/>
      <c r="CF690" s="11"/>
      <c r="CG690" s="11"/>
      <c r="CH690" s="11"/>
      <c r="CI690" s="11"/>
      <c r="CJ690" s="11"/>
      <c r="CK690" s="11"/>
      <c r="CL690" s="11"/>
      <c r="CM690" s="11"/>
      <c r="CN690" s="11"/>
      <c r="CO690" s="11"/>
      <c r="CP690" s="11"/>
      <c r="CQ690" s="11"/>
      <c r="CR690" s="11"/>
      <c r="CS690" s="11"/>
      <c r="CT690" s="11"/>
      <c r="CU690" s="11"/>
      <c r="CV690" s="11"/>
    </row>
    <row r="691" spans="7:100"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78"/>
      <c r="AL691" s="78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78"/>
      <c r="BQ691" s="78"/>
      <c r="BR691" s="11"/>
      <c r="BS691" s="11"/>
      <c r="BT691" s="11"/>
      <c r="BU691" s="11"/>
      <c r="BV691" s="11"/>
      <c r="BW691" s="11"/>
      <c r="BX691" s="11"/>
      <c r="BY691" s="11"/>
      <c r="BZ691" s="11"/>
      <c r="CA691" s="11"/>
      <c r="CB691" s="11"/>
      <c r="CC691" s="11"/>
      <c r="CD691" s="11"/>
      <c r="CE691" s="11"/>
      <c r="CF691" s="11"/>
      <c r="CG691" s="11"/>
      <c r="CH691" s="11"/>
      <c r="CI691" s="11"/>
      <c r="CJ691" s="11"/>
      <c r="CK691" s="11"/>
      <c r="CL691" s="11"/>
      <c r="CM691" s="11"/>
      <c r="CN691" s="11"/>
      <c r="CO691" s="11"/>
      <c r="CP691" s="11"/>
      <c r="CQ691" s="11"/>
      <c r="CR691" s="11"/>
      <c r="CS691" s="11"/>
      <c r="CT691" s="11"/>
      <c r="CU691" s="11"/>
      <c r="CV691" s="11"/>
    </row>
    <row r="692" spans="7:100"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78"/>
      <c r="AL692" s="78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78"/>
      <c r="BQ692" s="78"/>
      <c r="BR692" s="11"/>
      <c r="BS692" s="11"/>
      <c r="BT692" s="11"/>
      <c r="BU692" s="11"/>
      <c r="BV692" s="11"/>
      <c r="BW692" s="11"/>
      <c r="BX692" s="11"/>
      <c r="BY692" s="11"/>
      <c r="BZ692" s="11"/>
      <c r="CA692" s="11"/>
      <c r="CB692" s="11"/>
      <c r="CC692" s="11"/>
      <c r="CD692" s="11"/>
      <c r="CE692" s="11"/>
      <c r="CF692" s="11"/>
      <c r="CG692" s="11"/>
      <c r="CH692" s="11"/>
      <c r="CI692" s="11"/>
      <c r="CJ692" s="11"/>
      <c r="CK692" s="11"/>
      <c r="CL692" s="11"/>
      <c r="CM692" s="11"/>
      <c r="CN692" s="11"/>
      <c r="CO692" s="11"/>
      <c r="CP692" s="11"/>
      <c r="CQ692" s="11"/>
      <c r="CR692" s="11"/>
      <c r="CS692" s="11"/>
      <c r="CT692" s="11"/>
      <c r="CU692" s="11"/>
      <c r="CV692" s="11"/>
    </row>
    <row r="693" spans="7:100"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78"/>
      <c r="AL693" s="78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78"/>
      <c r="BQ693" s="78"/>
      <c r="BR693" s="11"/>
      <c r="BS693" s="11"/>
      <c r="BT693" s="11"/>
      <c r="BU693" s="11"/>
      <c r="BV693" s="11"/>
      <c r="BW693" s="11"/>
      <c r="BX693" s="11"/>
      <c r="BY693" s="11"/>
      <c r="BZ693" s="11"/>
      <c r="CA693" s="11"/>
      <c r="CB693" s="11"/>
      <c r="CC693" s="11"/>
      <c r="CD693" s="11"/>
      <c r="CE693" s="11"/>
      <c r="CF693" s="11"/>
      <c r="CG693" s="11"/>
      <c r="CH693" s="11"/>
      <c r="CI693" s="11"/>
      <c r="CJ693" s="11"/>
      <c r="CK693" s="11"/>
      <c r="CL693" s="11"/>
      <c r="CM693" s="11"/>
      <c r="CN693" s="11"/>
      <c r="CO693" s="11"/>
      <c r="CP693" s="11"/>
      <c r="CQ693" s="11"/>
      <c r="CR693" s="11"/>
      <c r="CS693" s="11"/>
      <c r="CT693" s="11"/>
      <c r="CU693" s="11"/>
      <c r="CV693" s="11"/>
    </row>
    <row r="694" spans="7:100"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78"/>
      <c r="AL694" s="78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78"/>
      <c r="BQ694" s="78"/>
      <c r="BR694" s="11"/>
      <c r="BS694" s="11"/>
      <c r="BT694" s="11"/>
      <c r="BU694" s="11"/>
      <c r="BV694" s="11"/>
      <c r="BW694" s="11"/>
      <c r="BX694" s="11"/>
      <c r="BY694" s="11"/>
      <c r="BZ694" s="11"/>
      <c r="CA694" s="11"/>
      <c r="CB694" s="11"/>
      <c r="CC694" s="11"/>
      <c r="CD694" s="11"/>
      <c r="CE694" s="11"/>
      <c r="CF694" s="11"/>
      <c r="CG694" s="11"/>
      <c r="CH694" s="11"/>
      <c r="CI694" s="11"/>
      <c r="CJ694" s="11"/>
      <c r="CK694" s="11"/>
      <c r="CL694" s="11"/>
      <c r="CM694" s="11"/>
      <c r="CN694" s="11"/>
      <c r="CO694" s="11"/>
      <c r="CP694" s="11"/>
      <c r="CQ694" s="11"/>
      <c r="CR694" s="11"/>
      <c r="CS694" s="11"/>
      <c r="CT694" s="11"/>
      <c r="CU694" s="11"/>
      <c r="CV694" s="11"/>
    </row>
    <row r="695" spans="7:100"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78"/>
      <c r="AL695" s="78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78"/>
      <c r="BQ695" s="78"/>
      <c r="BR695" s="11"/>
      <c r="BS695" s="11"/>
      <c r="BT695" s="11"/>
      <c r="BU695" s="11"/>
      <c r="BV695" s="11"/>
      <c r="BW695" s="11"/>
      <c r="BX695" s="11"/>
      <c r="BY695" s="11"/>
      <c r="BZ695" s="11"/>
      <c r="CA695" s="11"/>
      <c r="CB695" s="11"/>
      <c r="CC695" s="11"/>
      <c r="CD695" s="11"/>
      <c r="CE695" s="11"/>
      <c r="CF695" s="11"/>
      <c r="CG695" s="11"/>
      <c r="CH695" s="11"/>
      <c r="CI695" s="11"/>
      <c r="CJ695" s="11"/>
      <c r="CK695" s="11"/>
      <c r="CL695" s="11"/>
      <c r="CM695" s="11"/>
      <c r="CN695" s="11"/>
      <c r="CO695" s="11"/>
      <c r="CP695" s="11"/>
      <c r="CQ695" s="11"/>
      <c r="CR695" s="11"/>
      <c r="CS695" s="11"/>
      <c r="CT695" s="11"/>
      <c r="CU695" s="11"/>
      <c r="CV695" s="11"/>
    </row>
    <row r="696" spans="7:100"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78"/>
      <c r="AL696" s="78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78"/>
      <c r="BQ696" s="78"/>
      <c r="BR696" s="11"/>
      <c r="BS696" s="11"/>
      <c r="BT696" s="11"/>
      <c r="BU696" s="11"/>
      <c r="BV696" s="11"/>
      <c r="BW696" s="11"/>
      <c r="BX696" s="11"/>
      <c r="BY696" s="11"/>
      <c r="BZ696" s="11"/>
      <c r="CA696" s="11"/>
      <c r="CB696" s="11"/>
      <c r="CC696" s="11"/>
      <c r="CD696" s="11"/>
      <c r="CE696" s="11"/>
      <c r="CF696" s="11"/>
      <c r="CG696" s="11"/>
      <c r="CH696" s="11"/>
      <c r="CI696" s="11"/>
      <c r="CJ696" s="11"/>
      <c r="CK696" s="11"/>
      <c r="CL696" s="11"/>
      <c r="CM696" s="11"/>
      <c r="CN696" s="11"/>
      <c r="CO696" s="11"/>
      <c r="CP696" s="11"/>
      <c r="CQ696" s="11"/>
      <c r="CR696" s="11"/>
      <c r="CS696" s="11"/>
      <c r="CT696" s="11"/>
      <c r="CU696" s="11"/>
      <c r="CV696" s="11"/>
    </row>
  </sheetData>
  <mergeCells count="6">
    <mergeCell ref="D4:F4"/>
    <mergeCell ref="BR3:BZ3"/>
    <mergeCell ref="B1:C1"/>
    <mergeCell ref="G3:M3"/>
    <mergeCell ref="AM3:AU3"/>
    <mergeCell ref="D3:F3"/>
  </mergeCells>
  <dataValidations xWindow="803" yWindow="329" count="2">
    <dataValidation allowBlank="1" showInputMessage="1" showErrorMessage="1" prompt="Use the vertical scrollbar to see the tasks for the five documentation phases. Use the horizontal scrollbar to see the schedule for the different months._x000a__x000a_Estimated number of days for development tasks (e.g. writing) included a 20% fudge factor." sqref="D3:F3"/>
    <dataValidation allowBlank="1" showInputMessage="1" showErrorMessage="1" prompt="Green: Planning phase_x000a_Purple: Design phase_x000a_Red: Development phase_x000a_Blue: Production phase_x000a_Orange: Evaluation phase_x000a__x000a_Crosshatch cells: SME tasks_x000a_Grey cells: Weekend or holiday_x000a_Black &quot;M&quot; cells: Milestone" sqref="D4:F4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Project_Start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Rachelle Gervacio</dc:creator>
  <cp:lastModifiedBy>Rachelle G</cp:lastModifiedBy>
  <dcterms:created xsi:type="dcterms:W3CDTF">2018-08-20T04:41:11Z</dcterms:created>
  <dcterms:modified xsi:type="dcterms:W3CDTF">2022-10-08T17:44:09Z</dcterms:modified>
</cp:coreProperties>
</file>